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myunt.sharepoint.com/sites/officeofsponsoredprograms/Shared Documents/Website Forms/"/>
    </mc:Choice>
  </mc:AlternateContent>
  <xr:revisionPtr revIDLastSave="7" documentId="11_681CF69DA876DE589DE41B96EB58274160E15C40" xr6:coauthVersionLast="47" xr6:coauthVersionMax="47" xr10:uidLastSave="{B5096612-3859-43E4-AB2A-17920742AB9D}"/>
  <bookViews>
    <workbookView xWindow="28680" yWindow="-120" windowWidth="29040" windowHeight="16440" xr2:uid="{00000000-000D-0000-FFFF-FFFF00000000}"/>
  </bookViews>
  <sheets>
    <sheet name="Salary Cap " sheetId="1" r:id="rId1"/>
  </sheets>
  <definedNames>
    <definedName name="_xlnm.Print_Area" localSheetId="0">'Salary Cap '!$A$1:$N$69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F48" i="1" l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51" i="1"/>
  <c r="F52" i="1"/>
  <c r="F53" i="1"/>
  <c r="F54" i="1"/>
  <c r="E28" i="1"/>
  <c r="F28" i="1" s="1"/>
  <c r="E29" i="1"/>
  <c r="F29" i="1" s="1"/>
  <c r="E30" i="1"/>
  <c r="F30" i="1" s="1"/>
  <c r="G30" i="1" s="1"/>
  <c r="G56" i="1" s="1"/>
  <c r="E31" i="1"/>
  <c r="F31" i="1" s="1"/>
  <c r="E32" i="1"/>
  <c r="F32" i="1" s="1"/>
  <c r="E33" i="1"/>
  <c r="F33" i="1" s="1"/>
  <c r="E34" i="1"/>
  <c r="F34" i="1" s="1"/>
  <c r="E35" i="1"/>
  <c r="F35" i="1" s="1"/>
  <c r="G35" i="1" s="1"/>
  <c r="G61" i="1" s="1"/>
  <c r="E36" i="1"/>
  <c r="F36" i="1" s="1"/>
  <c r="G33" i="1" l="1"/>
  <c r="G59" i="1" s="1"/>
  <c r="G29" i="1"/>
  <c r="G55" i="1" s="1"/>
  <c r="G36" i="1"/>
  <c r="G62" i="1" s="1"/>
  <c r="G28" i="1"/>
  <c r="G54" i="1" s="1"/>
  <c r="G34" i="1"/>
  <c r="G60" i="1" s="1"/>
  <c r="G32" i="1"/>
  <c r="G58" i="1" s="1"/>
  <c r="G31" i="1"/>
  <c r="G57" i="1" s="1"/>
  <c r="F49" i="1" l="1"/>
  <c r="F50" i="1"/>
  <c r="L48" i="1"/>
  <c r="D9" i="1"/>
  <c r="D8" i="1"/>
  <c r="H57" i="1" s="1"/>
  <c r="B10" i="1"/>
  <c r="E23" i="1"/>
  <c r="F23" i="1" s="1"/>
  <c r="E24" i="1"/>
  <c r="F24" i="1" s="1"/>
  <c r="E25" i="1"/>
  <c r="F25" i="1" s="1"/>
  <c r="E26" i="1"/>
  <c r="F26" i="1" s="1"/>
  <c r="E27" i="1"/>
  <c r="F27" i="1" s="1"/>
  <c r="E37" i="1"/>
  <c r="F37" i="1" s="1"/>
  <c r="G37" i="1" s="1"/>
  <c r="G63" i="1" s="1"/>
  <c r="E38" i="1"/>
  <c r="F38" i="1" s="1"/>
  <c r="E39" i="1"/>
  <c r="F39" i="1" s="1"/>
  <c r="G39" i="1" s="1"/>
  <c r="G65" i="1" s="1"/>
  <c r="E40" i="1"/>
  <c r="F40" i="1" s="1"/>
  <c r="E22" i="1"/>
  <c r="F22" i="1" s="1"/>
  <c r="E21" i="1"/>
  <c r="F21" i="1" s="1"/>
  <c r="H21" i="1" s="1"/>
  <c r="C9" i="1" l="1"/>
  <c r="B5" i="1"/>
  <c r="H62" i="1"/>
  <c r="H54" i="1"/>
  <c r="H60" i="1"/>
  <c r="H55" i="1"/>
  <c r="H65" i="1"/>
  <c r="H56" i="1"/>
  <c r="H61" i="1"/>
  <c r="H59" i="1"/>
  <c r="H63" i="1"/>
  <c r="H58" i="1"/>
  <c r="D10" i="1"/>
  <c r="G21" i="1"/>
  <c r="G47" i="1" s="1"/>
  <c r="H47" i="1" s="1"/>
  <c r="C8" i="1"/>
  <c r="I45" i="1" s="1"/>
  <c r="G38" i="1"/>
  <c r="G64" i="1" s="1"/>
  <c r="H64" i="1" s="1"/>
  <c r="G27" i="1"/>
  <c r="G53" i="1" s="1"/>
  <c r="H53" i="1" s="1"/>
  <c r="G40" i="1"/>
  <c r="G66" i="1" s="1"/>
  <c r="H66" i="1" s="1"/>
  <c r="G23" i="1"/>
  <c r="G22" i="1"/>
  <c r="G48" i="1" s="1"/>
  <c r="H48" i="1" s="1"/>
  <c r="G25" i="1"/>
  <c r="G51" i="1" s="1"/>
  <c r="H51" i="1" s="1"/>
  <c r="G26" i="1"/>
  <c r="G52" i="1" s="1"/>
  <c r="H52" i="1" s="1"/>
  <c r="G24" i="1"/>
  <c r="G50" i="1" s="1"/>
  <c r="H50" i="1" s="1"/>
  <c r="I21" i="1"/>
  <c r="B40" i="1" l="1"/>
  <c r="B32" i="1"/>
  <c r="B24" i="1"/>
  <c r="I24" i="1" s="1"/>
  <c r="M24" i="1" s="1"/>
  <c r="B39" i="1"/>
  <c r="H39" i="1" s="1"/>
  <c r="B31" i="1"/>
  <c r="B23" i="1"/>
  <c r="B38" i="1"/>
  <c r="B30" i="1"/>
  <c r="B22" i="1"/>
  <c r="B37" i="1"/>
  <c r="I37" i="1" s="1"/>
  <c r="B29" i="1"/>
  <c r="B27" i="1"/>
  <c r="B34" i="1"/>
  <c r="B41" i="1"/>
  <c r="B25" i="1"/>
  <c r="B36" i="1"/>
  <c r="B28" i="1"/>
  <c r="B35" i="1"/>
  <c r="B42" i="1"/>
  <c r="B26" i="1"/>
  <c r="B33" i="1"/>
  <c r="G49" i="1"/>
  <c r="H49" i="1" s="1"/>
  <c r="E41" i="1"/>
  <c r="I26" i="1"/>
  <c r="C10" i="1"/>
  <c r="M21" i="1"/>
  <c r="I47" i="1"/>
  <c r="J47" i="1" s="1"/>
  <c r="K47" i="1" s="1"/>
  <c r="K21" i="1"/>
  <c r="N21" i="1" s="1"/>
  <c r="J21" i="1"/>
  <c r="I32" i="1" l="1"/>
  <c r="H32" i="1"/>
  <c r="I28" i="1"/>
  <c r="H28" i="1"/>
  <c r="I36" i="1"/>
  <c r="H36" i="1"/>
  <c r="I30" i="1"/>
  <c r="H30" i="1"/>
  <c r="H35" i="1"/>
  <c r="I35" i="1"/>
  <c r="I33" i="1"/>
  <c r="H33" i="1"/>
  <c r="I34" i="1"/>
  <c r="H34" i="1"/>
  <c r="H31" i="1"/>
  <c r="I31" i="1"/>
  <c r="I29" i="1"/>
  <c r="H29" i="1"/>
  <c r="J26" i="1"/>
  <c r="I52" i="1"/>
  <c r="J52" i="1" s="1"/>
  <c r="K52" i="1" s="1"/>
  <c r="E42" i="1"/>
  <c r="F42" i="1" s="1"/>
  <c r="F41" i="1"/>
  <c r="I41" i="1" s="1"/>
  <c r="M26" i="1"/>
  <c r="H37" i="1"/>
  <c r="I39" i="1"/>
  <c r="M39" i="1" s="1"/>
  <c r="K26" i="1"/>
  <c r="I61" i="1"/>
  <c r="J61" i="1" s="1"/>
  <c r="K61" i="1" s="1"/>
  <c r="H26" i="1"/>
  <c r="J24" i="1"/>
  <c r="K24" i="1"/>
  <c r="I23" i="1"/>
  <c r="H23" i="1"/>
  <c r="I50" i="1"/>
  <c r="J50" i="1" s="1"/>
  <c r="K50" i="1" s="1"/>
  <c r="H40" i="1"/>
  <c r="I40" i="1"/>
  <c r="I27" i="1"/>
  <c r="I53" i="1" s="1"/>
  <c r="J53" i="1" s="1"/>
  <c r="K53" i="1" s="1"/>
  <c r="H27" i="1"/>
  <c r="I38" i="1"/>
  <c r="H38" i="1"/>
  <c r="I25" i="1"/>
  <c r="I51" i="1" s="1"/>
  <c r="J51" i="1" s="1"/>
  <c r="K51" i="1" s="1"/>
  <c r="H25" i="1"/>
  <c r="H24" i="1"/>
  <c r="H22" i="1"/>
  <c r="I22" i="1"/>
  <c r="J37" i="1"/>
  <c r="I63" i="1"/>
  <c r="J63" i="1" s="1"/>
  <c r="K63" i="1" s="1"/>
  <c r="K37" i="1"/>
  <c r="M37" i="1"/>
  <c r="M31" i="1" l="1"/>
  <c r="K31" i="1"/>
  <c r="N31" i="1" s="1"/>
  <c r="I57" i="1"/>
  <c r="J57" i="1" s="1"/>
  <c r="K57" i="1" s="1"/>
  <c r="J31" i="1"/>
  <c r="I55" i="1"/>
  <c r="J55" i="1" s="1"/>
  <c r="K55" i="1" s="1"/>
  <c r="K29" i="1"/>
  <c r="N29" i="1" s="1"/>
  <c r="J29" i="1"/>
  <c r="M29" i="1"/>
  <c r="M34" i="1"/>
  <c r="K34" i="1"/>
  <c r="N34" i="1" s="1"/>
  <c r="J34" i="1"/>
  <c r="M30" i="1"/>
  <c r="K30" i="1"/>
  <c r="N30" i="1" s="1"/>
  <c r="J30" i="1"/>
  <c r="I56" i="1"/>
  <c r="J56" i="1" s="1"/>
  <c r="K56" i="1" s="1"/>
  <c r="K36" i="1"/>
  <c r="N36" i="1" s="1"/>
  <c r="J36" i="1"/>
  <c r="M36" i="1"/>
  <c r="I59" i="1"/>
  <c r="J59" i="1" s="1"/>
  <c r="K59" i="1" s="1"/>
  <c r="J33" i="1"/>
  <c r="K33" i="1"/>
  <c r="N33" i="1" s="1"/>
  <c r="M33" i="1"/>
  <c r="J28" i="1"/>
  <c r="K28" i="1"/>
  <c r="N28" i="1" s="1"/>
  <c r="M28" i="1"/>
  <c r="I54" i="1"/>
  <c r="J54" i="1" s="1"/>
  <c r="K54" i="1" s="1"/>
  <c r="I58" i="1"/>
  <c r="J58" i="1" s="1"/>
  <c r="K58" i="1" s="1"/>
  <c r="M32" i="1"/>
  <c r="K32" i="1"/>
  <c r="N32" i="1" s="1"/>
  <c r="J32" i="1"/>
  <c r="M35" i="1"/>
  <c r="J35" i="1"/>
  <c r="K35" i="1"/>
  <c r="N35" i="1" s="1"/>
  <c r="N24" i="1"/>
  <c r="N37" i="1"/>
  <c r="J39" i="1"/>
  <c r="G42" i="1"/>
  <c r="G68" i="1" s="1"/>
  <c r="H68" i="1" s="1"/>
  <c r="H42" i="1"/>
  <c r="I42" i="1"/>
  <c r="I67" i="1"/>
  <c r="J67" i="1" s="1"/>
  <c r="K67" i="1" s="1"/>
  <c r="K41" i="1"/>
  <c r="J41" i="1"/>
  <c r="N26" i="1"/>
  <c r="G41" i="1"/>
  <c r="G67" i="1" s="1"/>
  <c r="H67" i="1" s="1"/>
  <c r="H41" i="1"/>
  <c r="M41" i="1"/>
  <c r="I65" i="1"/>
  <c r="J65" i="1" s="1"/>
  <c r="K65" i="1" s="1"/>
  <c r="K39" i="1"/>
  <c r="N39" i="1" s="1"/>
  <c r="M22" i="1"/>
  <c r="I48" i="1"/>
  <c r="J48" i="1" s="1"/>
  <c r="K48" i="1" s="1"/>
  <c r="K22" i="1"/>
  <c r="N22" i="1" s="1"/>
  <c r="J22" i="1"/>
  <c r="J25" i="1"/>
  <c r="M25" i="1"/>
  <c r="I60" i="1"/>
  <c r="J60" i="1" s="1"/>
  <c r="K60" i="1" s="1"/>
  <c r="K25" i="1"/>
  <c r="N25" i="1" s="1"/>
  <c r="M27" i="1"/>
  <c r="J27" i="1"/>
  <c r="I62" i="1"/>
  <c r="J62" i="1" s="1"/>
  <c r="K62" i="1" s="1"/>
  <c r="K27" i="1"/>
  <c r="N27" i="1" s="1"/>
  <c r="K38" i="1"/>
  <c r="N38" i="1" s="1"/>
  <c r="M38" i="1"/>
  <c r="I64" i="1"/>
  <c r="J64" i="1" s="1"/>
  <c r="K64" i="1" s="1"/>
  <c r="J38" i="1"/>
  <c r="M40" i="1"/>
  <c r="K40" i="1"/>
  <c r="N40" i="1" s="1"/>
  <c r="I66" i="1"/>
  <c r="J66" i="1" s="1"/>
  <c r="K66" i="1" s="1"/>
  <c r="J40" i="1"/>
  <c r="I49" i="1"/>
  <c r="J49" i="1" s="1"/>
  <c r="K49" i="1" s="1"/>
  <c r="J23" i="1"/>
  <c r="M23" i="1"/>
  <c r="K23" i="1"/>
  <c r="N23" i="1" s="1"/>
  <c r="K42" i="1" l="1"/>
  <c r="N42" i="1" s="1"/>
  <c r="I68" i="1"/>
  <c r="J68" i="1" s="1"/>
  <c r="K68" i="1" s="1"/>
  <c r="J42" i="1"/>
  <c r="M42" i="1"/>
  <c r="N41" i="1"/>
</calcChain>
</file>

<file path=xl/sharedStrings.xml><?xml version="1.0" encoding="utf-8"?>
<sst xmlns="http://schemas.openxmlformats.org/spreadsheetml/2006/main" count="114" uniqueCount="48">
  <si>
    <t>UNT Health Science Center
Office of Sponsored Programs
 DUAL POSITION - Salary Cap Calculator for Determining Salary Distribution</t>
  </si>
  <si>
    <t>PI Name</t>
  </si>
  <si>
    <t>Date Prepared</t>
  </si>
  <si>
    <t>Institutional Base Salary</t>
  </si>
  <si>
    <t>(if applicable include dual appointments)</t>
  </si>
  <si>
    <t>Please note: Fields highlighted in yellow need to be completed for each applicable line.</t>
  </si>
  <si>
    <t>Position</t>
  </si>
  <si>
    <t>Salary</t>
  </si>
  <si>
    <t>Position FTE</t>
  </si>
  <si>
    <t>Monthly Salary</t>
  </si>
  <si>
    <t>Please note: Fields highlighted in blue is the % to be entered in the ePAR</t>
  </si>
  <si>
    <t>Position 1 - Spon Projects ePAR</t>
  </si>
  <si>
    <t>Position 2</t>
  </si>
  <si>
    <t>Total Salary</t>
  </si>
  <si>
    <t>Effective January 3, 2021</t>
  </si>
  <si>
    <t xml:space="preserve"> Sponsor</t>
  </si>
  <si>
    <t>Annual Salary Cap</t>
  </si>
  <si>
    <t>Appointment</t>
  </si>
  <si>
    <t xml:space="preserve"> FTE</t>
  </si>
  <si>
    <t>DHHS</t>
  </si>
  <si>
    <t>* DHHS - NIH, CDC, HRSA</t>
  </si>
  <si>
    <t>http://www.hhs.gov/about/agencies/orgchart/index.html</t>
  </si>
  <si>
    <t>NIJ</t>
  </si>
  <si>
    <t>CPRIT</t>
  </si>
  <si>
    <t>Project ID</t>
  </si>
  <si>
    <t xml:space="preserve">Institutional Base 
Salary From Above </t>
  </si>
  <si>
    <t>Sponsor Salary Cap</t>
  </si>
  <si>
    <t>% Committed Effort</t>
  </si>
  <si>
    <t>Applicable Salary Cap</t>
  </si>
  <si>
    <t>Annual Salary to be Directly Charged to Grant</t>
  </si>
  <si>
    <t>Monthly Amount to be Directly Charged to Grant</t>
  </si>
  <si>
    <t>Allowable salary Percentage (ePar)</t>
  </si>
  <si>
    <t>Annual Salary to be Cost Shared</t>
  </si>
  <si>
    <t>Monthly Amount to be Cost Shared</t>
  </si>
  <si>
    <t>% To Cost Share</t>
  </si>
  <si>
    <r>
      <t xml:space="preserve">Chart Field String to charge Cost Share 
</t>
    </r>
    <r>
      <rPr>
        <b/>
        <sz val="10"/>
        <color rgb="FFFFFF00"/>
        <rFont val="Book Antiqua"/>
        <family val="1"/>
      </rPr>
      <t>Dept Account,</t>
    </r>
    <r>
      <rPr>
        <b/>
        <sz val="10"/>
        <color theme="0"/>
        <rFont val="Book Antiqua"/>
        <family val="1"/>
      </rPr>
      <t xml:space="preserve"> </t>
    </r>
    <r>
      <rPr>
        <b/>
        <sz val="10"/>
        <color rgb="FF00B0F0"/>
        <rFont val="Book Antiqua"/>
        <family val="1"/>
      </rPr>
      <t>FundCat,</t>
    </r>
    <r>
      <rPr>
        <b/>
        <sz val="10"/>
        <color theme="0"/>
        <rFont val="Book Antiqua"/>
        <family val="1"/>
      </rPr>
      <t xml:space="preserve"> </t>
    </r>
    <r>
      <rPr>
        <b/>
        <sz val="10"/>
        <color rgb="FF7030A0"/>
        <rFont val="Book Antiqua"/>
        <family val="1"/>
      </rPr>
      <t xml:space="preserve">Fund, </t>
    </r>
    <r>
      <rPr>
        <b/>
        <sz val="10"/>
        <color theme="9" tint="-0.249977111117893"/>
        <rFont val="Book Antiqua"/>
        <family val="1"/>
      </rPr>
      <t>Function</t>
    </r>
  </si>
  <si>
    <t xml:space="preserve">Total Dollar Commitment </t>
  </si>
  <si>
    <t>Total % Effort</t>
  </si>
  <si>
    <t>RNXXXX-Example</t>
  </si>
  <si>
    <t>x</t>
  </si>
  <si>
    <t>NON SALARY CAP</t>
  </si>
  <si>
    <t>FTE</t>
  </si>
  <si>
    <t>Monthly Position Amount to be Directly Charged to Grant</t>
  </si>
  <si>
    <t>Allowable Position salary Percentage (ePar)</t>
  </si>
  <si>
    <t>Annual Position Salary to be Cost Shared</t>
  </si>
  <si>
    <t>Monthly Position Amount to be Cost Shared</t>
  </si>
  <si>
    <t>Position % To Cost Share</t>
  </si>
  <si>
    <r>
      <rPr>
        <b/>
        <sz val="11"/>
        <color rgb="FFFFFF00"/>
        <rFont val="Book Antiqua"/>
        <family val="1"/>
      </rPr>
      <t xml:space="preserve">303400 </t>
    </r>
    <r>
      <rPr>
        <b/>
        <sz val="11"/>
        <color rgb="FF00B0F0"/>
        <rFont val="Book Antiqua"/>
        <family val="1"/>
      </rPr>
      <t>202</t>
    </r>
    <r>
      <rPr>
        <b/>
        <sz val="11"/>
        <color theme="1"/>
        <rFont val="Book Antiqua"/>
        <family val="1"/>
      </rPr>
      <t xml:space="preserve"> </t>
    </r>
    <r>
      <rPr>
        <b/>
        <sz val="11"/>
        <color rgb="FF7030A0"/>
        <rFont val="Book Antiqua"/>
        <family val="1"/>
      </rPr>
      <t>850000</t>
    </r>
    <r>
      <rPr>
        <b/>
        <sz val="11"/>
        <color theme="1"/>
        <rFont val="Book Antiqua"/>
        <family val="1"/>
      </rPr>
      <t xml:space="preserve"> </t>
    </r>
    <r>
      <rPr>
        <b/>
        <sz val="11"/>
        <color theme="9" tint="-0.249977111117893"/>
        <rFont val="Book Antiqua"/>
        <family val="1"/>
      </rPr>
      <t>220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</si>
</sst>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  <numFmt numFmtId="168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Book Antiqua"/>
      <family val="1"/>
    </font>
    <font>
      <sz val="16"/>
      <color theme="0"/>
      <name val="Book Antiqua"/>
      <family val="1"/>
    </font>
    <font>
      <b/>
      <sz val="10"/>
      <color rgb="FF00B0F0"/>
      <name val="Book Antiqua"/>
      <family val="1"/>
    </font>
    <font>
      <b/>
      <sz val="10"/>
      <color rgb="FF7030A0"/>
      <name val="Book Antiqua"/>
      <family val="1"/>
    </font>
    <font>
      <b/>
      <sz val="10"/>
      <color theme="9" tint="-0.249977111117893"/>
      <name val="Book Antiqua"/>
      <family val="1"/>
    </font>
    <font>
      <b/>
      <sz val="10"/>
      <color rgb="FFFFFF00"/>
      <name val="Book Antiqua"/>
      <family val="1"/>
    </font>
    <font>
      <u/>
      <sz val="11"/>
      <color theme="1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u/>
      <sz val="11"/>
      <color theme="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1"/>
      <name val="Book Antiqua"/>
      <family val="1"/>
    </font>
    <font>
      <u/>
      <sz val="11"/>
      <color theme="10"/>
      <name val="Book Antiqua"/>
      <family val="1"/>
    </font>
    <font>
      <sz val="10"/>
      <color rgb="FFFF0000"/>
      <name val="Book Antiqua"/>
      <family val="1"/>
    </font>
    <font>
      <b/>
      <sz val="11"/>
      <name val="Book Antiqua"/>
      <family val="1"/>
    </font>
    <font>
      <b/>
      <sz val="11"/>
      <color rgb="FFFFFF00"/>
      <name val="Book Antiqua"/>
      <family val="1"/>
    </font>
    <font>
      <b/>
      <sz val="11"/>
      <color rgb="FF00B0F0"/>
      <name val="Book Antiqua"/>
      <family val="1"/>
    </font>
    <font>
      <b/>
      <sz val="11"/>
      <color rgb="FF7030A0"/>
      <name val="Book Antiqua"/>
      <family val="1"/>
    </font>
    <font>
      <b/>
      <sz val="11"/>
      <color theme="9" tint="-0.249977111117893"/>
      <name val="Book Antiqua"/>
      <family val="1"/>
    </font>
    <font>
      <sz val="12"/>
      <name val="Book Antiqua"/>
      <family val="1"/>
    </font>
    <font>
      <b/>
      <sz val="14"/>
      <color theme="0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25374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3">
    <xf numFmtId="0" fontId="0" fillId="0" borderId="0" xfId="0"/>
    <xf numFmtId="0" fontId="9" fillId="0" borderId="0" xfId="0" applyFont="1" applyProtection="1"/>
    <xf numFmtId="0" fontId="10" fillId="0" borderId="0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Protection="1"/>
    <xf numFmtId="164" fontId="12" fillId="0" borderId="0" xfId="0" applyNumberFormat="1" applyFont="1" applyBorder="1" applyProtection="1"/>
    <xf numFmtId="164" fontId="9" fillId="0" borderId="0" xfId="0" applyNumberFormat="1" applyFont="1" applyBorder="1" applyProtection="1"/>
    <xf numFmtId="43" fontId="13" fillId="0" borderId="0" xfId="1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wrapText="1"/>
    </xf>
    <xf numFmtId="165" fontId="9" fillId="0" borderId="0" xfId="1" applyNumberFormat="1" applyFont="1" applyFill="1" applyBorder="1" applyProtection="1"/>
    <xf numFmtId="167" fontId="15" fillId="0" borderId="18" xfId="1" applyNumberFormat="1" applyFont="1" applyBorder="1" applyAlignment="1" applyProtection="1">
      <alignment vertical="center"/>
    </xf>
    <xf numFmtId="165" fontId="15" fillId="0" borderId="18" xfId="1" applyNumberFormat="1" applyFont="1" applyFill="1" applyBorder="1" applyAlignment="1" applyProtection="1">
      <alignment vertical="center"/>
    </xf>
    <xf numFmtId="168" fontId="12" fillId="0" borderId="19" xfId="2" applyNumberFormat="1" applyFont="1" applyFill="1" applyBorder="1" applyAlignment="1" applyProtection="1">
      <alignment vertical="center"/>
    </xf>
    <xf numFmtId="166" fontId="12" fillId="0" borderId="0" xfId="2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167" fontId="15" fillId="0" borderId="1" xfId="1" applyNumberFormat="1" applyFont="1" applyBorder="1" applyAlignment="1" applyProtection="1">
      <alignment vertical="center"/>
    </xf>
    <xf numFmtId="165" fontId="15" fillId="0" borderId="1" xfId="1" applyNumberFormat="1" applyFont="1" applyBorder="1" applyAlignment="1" applyProtection="1">
      <alignment vertical="center"/>
    </xf>
    <xf numFmtId="168" fontId="12" fillId="3" borderId="13" xfId="2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Border="1" applyProtection="1"/>
    <xf numFmtId="0" fontId="9" fillId="0" borderId="0" xfId="0" applyFont="1" applyAlignment="1" applyProtection="1"/>
    <xf numFmtId="0" fontId="16" fillId="0" borderId="0" xfId="0" applyFont="1" applyFill="1" applyProtection="1"/>
    <xf numFmtId="164" fontId="24" fillId="0" borderId="0" xfId="0" applyNumberFormat="1" applyFont="1" applyAlignment="1" applyProtection="1">
      <alignment horizontal="center" vertical="center" wrapText="1"/>
    </xf>
    <xf numFmtId="164" fontId="12" fillId="0" borderId="3" xfId="0" applyNumberFormat="1" applyFont="1" applyBorder="1" applyAlignment="1" applyProtection="1">
      <alignment vertical="center" wrapText="1"/>
    </xf>
    <xf numFmtId="0" fontId="19" fillId="4" borderId="10" xfId="0" applyNumberFormat="1" applyFont="1" applyFill="1" applyBorder="1" applyAlignment="1" applyProtection="1">
      <alignment vertical="center"/>
      <protection locked="0"/>
    </xf>
    <xf numFmtId="164" fontId="10" fillId="4" borderId="8" xfId="0" applyNumberFormat="1" applyFont="1" applyFill="1" applyBorder="1" applyAlignment="1" applyProtection="1">
      <alignment vertical="center"/>
    </xf>
    <xf numFmtId="49" fontId="10" fillId="4" borderId="7" xfId="0" applyNumberFormat="1" applyFont="1" applyFill="1" applyBorder="1" applyAlignment="1" applyProtection="1">
      <alignment vertical="center"/>
      <protection locked="0"/>
    </xf>
    <xf numFmtId="168" fontId="10" fillId="4" borderId="7" xfId="0" applyNumberFormat="1" applyFont="1" applyFill="1" applyBorder="1" applyAlignment="1" applyProtection="1">
      <alignment vertical="center"/>
      <protection locked="0"/>
    </xf>
    <xf numFmtId="43" fontId="10" fillId="4" borderId="8" xfId="0" applyNumberFormat="1" applyFont="1" applyFill="1" applyBorder="1" applyAlignment="1" applyProtection="1">
      <alignment vertical="center"/>
    </xf>
    <xf numFmtId="164" fontId="10" fillId="4" borderId="7" xfId="0" applyNumberFormat="1" applyFont="1" applyFill="1" applyBorder="1" applyAlignment="1" applyProtection="1">
      <alignment vertical="center"/>
    </xf>
    <xf numFmtId="167" fontId="10" fillId="4" borderId="7" xfId="0" applyNumberFormat="1" applyFont="1" applyFill="1" applyBorder="1" applyAlignment="1" applyProtection="1">
      <alignment vertical="center"/>
    </xf>
    <xf numFmtId="168" fontId="10" fillId="4" borderId="7" xfId="0" applyNumberFormat="1" applyFont="1" applyFill="1" applyBorder="1" applyAlignment="1" applyProtection="1">
      <alignment vertical="center"/>
    </xf>
    <xf numFmtId="49" fontId="10" fillId="4" borderId="7" xfId="0" applyNumberFormat="1" applyFont="1" applyFill="1" applyBorder="1" applyAlignment="1" applyProtection="1">
      <alignment horizontal="center" vertical="center"/>
      <protection locked="0"/>
    </xf>
    <xf numFmtId="168" fontId="10" fillId="4" borderId="9" xfId="0" applyNumberFormat="1" applyFont="1" applyFill="1" applyBorder="1" applyAlignment="1" applyProtection="1">
      <alignment vertical="center"/>
    </xf>
    <xf numFmtId="164" fontId="9" fillId="0" borderId="11" xfId="0" applyNumberFormat="1" applyFont="1" applyFill="1" applyBorder="1" applyAlignment="1" applyProtection="1">
      <alignment vertical="center"/>
    </xf>
    <xf numFmtId="168" fontId="9" fillId="2" borderId="11" xfId="0" applyNumberFormat="1" applyFont="1" applyFill="1" applyBorder="1" applyAlignment="1" applyProtection="1">
      <alignment vertical="center"/>
      <protection locked="0"/>
    </xf>
    <xf numFmtId="43" fontId="9" fillId="3" borderId="11" xfId="0" applyNumberFormat="1" applyFont="1" applyFill="1" applyBorder="1" applyAlignment="1" applyProtection="1">
      <alignment vertical="center"/>
    </xf>
    <xf numFmtId="164" fontId="9" fillId="0" borderId="11" xfId="0" applyNumberFormat="1" applyFont="1" applyBorder="1" applyAlignment="1" applyProtection="1">
      <alignment vertical="center"/>
    </xf>
    <xf numFmtId="167" fontId="9" fillId="0" borderId="11" xfId="0" applyNumberFormat="1" applyFont="1" applyBorder="1" applyAlignment="1" applyProtection="1">
      <alignment vertical="center"/>
    </xf>
    <xf numFmtId="168" fontId="9" fillId="0" borderId="11" xfId="0" applyNumberFormat="1" applyFont="1" applyBorder="1" applyAlignment="1" applyProtection="1">
      <alignment vertical="center"/>
    </xf>
    <xf numFmtId="49" fontId="9" fillId="2" borderId="11" xfId="0" applyNumberFormat="1" applyFont="1" applyFill="1" applyBorder="1" applyAlignment="1" applyProtection="1">
      <alignment horizontal="center" vertical="center"/>
      <protection locked="0"/>
    </xf>
    <xf numFmtId="168" fontId="9" fillId="0" borderId="21" xfId="0" applyNumberFormat="1" applyFont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vertical="center"/>
      <protection locked="0"/>
    </xf>
    <xf numFmtId="168" fontId="9" fillId="2" borderId="1" xfId="0" applyNumberFormat="1" applyFont="1" applyFill="1" applyBorder="1" applyAlignment="1" applyProtection="1">
      <alignment vertical="center"/>
      <protection locked="0"/>
    </xf>
    <xf numFmtId="43" fontId="9" fillId="3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Border="1" applyAlignment="1" applyProtection="1">
      <alignment vertical="center"/>
    </xf>
    <xf numFmtId="168" fontId="9" fillId="0" borderId="1" xfId="0" applyNumberFormat="1" applyFont="1" applyBorder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168" fontId="9" fillId="0" borderId="13" xfId="0" applyNumberFormat="1" applyFont="1" applyBorder="1" applyAlignment="1" applyProtection="1">
      <alignment vertical="center"/>
    </xf>
    <xf numFmtId="0" fontId="9" fillId="2" borderId="12" xfId="0" applyNumberFormat="1" applyFont="1" applyFill="1" applyBorder="1" applyAlignment="1" applyProtection="1">
      <alignment vertical="center"/>
      <protection locked="0"/>
    </xf>
    <xf numFmtId="0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5" xfId="0" applyNumberFormat="1" applyFont="1" applyFill="1" applyBorder="1" applyAlignment="1" applyProtection="1">
      <alignment vertical="center"/>
    </xf>
    <xf numFmtId="164" fontId="9" fillId="0" borderId="15" xfId="0" applyNumberFormat="1" applyFont="1" applyBorder="1" applyAlignment="1" applyProtection="1">
      <alignment vertical="center"/>
    </xf>
    <xf numFmtId="167" fontId="9" fillId="0" borderId="15" xfId="0" applyNumberFormat="1" applyFont="1" applyBorder="1" applyAlignment="1" applyProtection="1">
      <alignment vertical="center"/>
    </xf>
    <xf numFmtId="168" fontId="9" fillId="0" borderId="15" xfId="0" applyNumberFormat="1" applyFont="1" applyBorder="1" applyAlignment="1" applyProtection="1">
      <alignment vertical="center"/>
    </xf>
    <xf numFmtId="49" fontId="9" fillId="2" borderId="15" xfId="0" applyNumberFormat="1" applyFont="1" applyFill="1" applyBorder="1" applyAlignment="1" applyProtection="1">
      <alignment horizontal="center" vertical="center"/>
      <protection locked="0"/>
    </xf>
    <xf numFmtId="168" fontId="9" fillId="0" borderId="16" xfId="0" applyNumberFormat="1" applyFont="1" applyBorder="1" applyAlignment="1" applyProtection="1">
      <alignment vertical="center"/>
    </xf>
    <xf numFmtId="0" fontId="15" fillId="0" borderId="17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15" fillId="0" borderId="14" xfId="0" applyFont="1" applyBorder="1" applyAlignment="1" applyProtection="1">
      <alignment horizontal="left" vertical="center"/>
    </xf>
    <xf numFmtId="167" fontId="15" fillId="0" borderId="15" xfId="1" applyNumberFormat="1" applyFont="1" applyFill="1" applyBorder="1" applyAlignment="1" applyProtection="1">
      <alignment vertical="center"/>
    </xf>
    <xf numFmtId="165" fontId="15" fillId="0" borderId="15" xfId="1" applyNumberFormat="1" applyFont="1" applyBorder="1" applyAlignment="1" applyProtection="1">
      <alignment vertical="center"/>
    </xf>
    <xf numFmtId="168" fontId="12" fillId="3" borderId="16" xfId="2" applyNumberFormat="1" applyFont="1" applyFill="1" applyBorder="1" applyAlignment="1" applyProtection="1">
      <alignment vertical="center"/>
    </xf>
    <xf numFmtId="0" fontId="16" fillId="2" borderId="20" xfId="0" applyNumberFormat="1" applyFont="1" applyFill="1" applyBorder="1" applyAlignment="1" applyProtection="1">
      <alignment vertical="center"/>
      <protection locked="0"/>
    </xf>
    <xf numFmtId="49" fontId="16" fillId="2" borderId="11" xfId="0" applyNumberFormat="1" applyFont="1" applyFill="1" applyBorder="1" applyAlignment="1" applyProtection="1">
      <alignment vertical="center"/>
      <protection locked="0"/>
    </xf>
    <xf numFmtId="49" fontId="16" fillId="2" borderId="1" xfId="0" applyNumberFormat="1" applyFont="1" applyFill="1" applyBorder="1" applyAlignment="1" applyProtection="1">
      <alignment vertical="center"/>
      <protection locked="0"/>
    </xf>
    <xf numFmtId="14" fontId="9" fillId="2" borderId="3" xfId="0" applyNumberFormat="1" applyFont="1" applyFill="1" applyBorder="1" applyProtection="1">
      <protection locked="0"/>
    </xf>
    <xf numFmtId="10" fontId="15" fillId="0" borderId="1" xfId="2" applyNumberFormat="1" applyFont="1" applyBorder="1" applyAlignment="1" applyProtection="1">
      <alignment vertical="center"/>
    </xf>
    <xf numFmtId="10" fontId="12" fillId="0" borderId="19" xfId="2" applyNumberFormat="1" applyFont="1" applyFill="1" applyBorder="1" applyAlignment="1" applyProtection="1">
      <alignment vertical="center"/>
    </xf>
    <xf numFmtId="10" fontId="12" fillId="3" borderId="13" xfId="2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167" fontId="15" fillId="0" borderId="0" xfId="1" applyNumberFormat="1" applyFont="1" applyBorder="1" applyAlignment="1" applyProtection="1">
      <alignment vertical="center"/>
    </xf>
    <xf numFmtId="10" fontId="15" fillId="0" borderId="0" xfId="2" applyNumberFormat="1" applyFont="1" applyBorder="1" applyAlignment="1" applyProtection="1">
      <alignment vertical="center"/>
    </xf>
    <xf numFmtId="164" fontId="15" fillId="0" borderId="23" xfId="0" applyNumberFormat="1" applyFont="1" applyFill="1" applyBorder="1" applyProtection="1">
      <protection locked="0"/>
    </xf>
    <xf numFmtId="0" fontId="10" fillId="0" borderId="0" xfId="0" applyFont="1" applyFill="1" applyAlignment="1" applyProtection="1">
      <alignment horizontal="center"/>
    </xf>
    <xf numFmtId="10" fontId="10" fillId="4" borderId="7" xfId="2" applyNumberFormat="1" applyFont="1" applyFill="1" applyBorder="1" applyAlignment="1" applyProtection="1">
      <alignment vertical="center"/>
    </xf>
    <xf numFmtId="167" fontId="10" fillId="4" borderId="10" xfId="0" applyNumberFormat="1" applyFont="1" applyFill="1" applyBorder="1" applyAlignment="1" applyProtection="1">
      <alignment vertical="center"/>
    </xf>
    <xf numFmtId="49" fontId="10" fillId="4" borderId="9" xfId="0" applyNumberFormat="1" applyFont="1" applyFill="1" applyBorder="1" applyAlignment="1" applyProtection="1">
      <alignment horizontal="center" vertical="center"/>
      <protection locked="0"/>
    </xf>
    <xf numFmtId="167" fontId="9" fillId="0" borderId="11" xfId="0" applyNumberFormat="1" applyFont="1" applyFill="1" applyBorder="1" applyAlignment="1" applyProtection="1">
      <alignment vertical="center"/>
    </xf>
    <xf numFmtId="167" fontId="9" fillId="0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168" fontId="9" fillId="0" borderId="0" xfId="0" applyNumberFormat="1" applyFont="1" applyFill="1" applyBorder="1" applyAlignment="1" applyProtection="1">
      <alignment vertical="center"/>
      <protection locked="0"/>
    </xf>
    <xf numFmtId="43" fontId="9" fillId="0" borderId="0" xfId="0" applyNumberFormat="1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Protection="1"/>
    <xf numFmtId="168" fontId="9" fillId="5" borderId="11" xfId="0" applyNumberFormat="1" applyFont="1" applyFill="1" applyBorder="1" applyAlignment="1" applyProtection="1">
      <alignment vertical="center"/>
    </xf>
    <xf numFmtId="168" fontId="9" fillId="5" borderId="1" xfId="0" applyNumberFormat="1" applyFont="1" applyFill="1" applyBorder="1" applyAlignment="1" applyProtection="1">
      <alignment vertical="center"/>
    </xf>
    <xf numFmtId="167" fontId="9" fillId="0" borderId="20" xfId="0" applyNumberFormat="1" applyFont="1" applyFill="1" applyBorder="1" applyAlignment="1" applyProtection="1">
      <alignment vertical="center"/>
    </xf>
    <xf numFmtId="167" fontId="9" fillId="0" borderId="12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49" fontId="9" fillId="0" borderId="21" xfId="0" applyNumberFormat="1" applyFont="1" applyFill="1" applyBorder="1" applyAlignment="1" applyProtection="1">
      <alignment horizontal="center" vertical="center"/>
    </xf>
    <xf numFmtId="167" fontId="15" fillId="2" borderId="18" xfId="1" applyNumberFormat="1" applyFont="1" applyFill="1" applyBorder="1" applyAlignment="1" applyProtection="1">
      <alignment vertical="center"/>
      <protection locked="0"/>
    </xf>
    <xf numFmtId="167" fontId="15" fillId="2" borderId="1" xfId="1" applyNumberFormat="1" applyFont="1" applyFill="1" applyBorder="1" applyAlignment="1" applyProtection="1">
      <alignment vertical="center"/>
      <protection locked="0"/>
    </xf>
    <xf numFmtId="164" fontId="15" fillId="0" borderId="2" xfId="0" applyNumberFormat="1" applyFont="1" applyFill="1" applyBorder="1" applyProtection="1"/>
    <xf numFmtId="168" fontId="9" fillId="0" borderId="11" xfId="0" applyNumberFormat="1" applyFont="1" applyFill="1" applyBorder="1" applyAlignment="1" applyProtection="1">
      <alignment vertical="center"/>
    </xf>
    <xf numFmtId="168" fontId="9" fillId="0" borderId="1" xfId="0" applyNumberFormat="1" applyFont="1" applyFill="1" applyBorder="1" applyAlignment="1" applyProtection="1">
      <alignment vertical="center"/>
    </xf>
    <xf numFmtId="0" fontId="16" fillId="0" borderId="20" xfId="0" applyNumberFormat="1" applyFont="1" applyFill="1" applyBorder="1" applyAlignment="1" applyProtection="1">
      <alignment vertical="center"/>
    </xf>
    <xf numFmtId="164" fontId="9" fillId="3" borderId="1" xfId="0" applyNumberFormat="1" applyFont="1" applyFill="1" applyBorder="1" applyAlignment="1" applyProtection="1">
      <alignment vertical="center"/>
    </xf>
    <xf numFmtId="164" fontId="18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left" vertical="center" wrapText="1"/>
    </xf>
    <xf numFmtId="0" fontId="10" fillId="5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8" fillId="0" borderId="0" xfId="3" applyAlignment="1" applyProtection="1">
      <alignment horizontal="left"/>
    </xf>
    <xf numFmtId="164" fontId="18" fillId="0" borderId="3" xfId="0" applyNumberFormat="1" applyFont="1" applyBorder="1" applyAlignment="1" applyProtection="1">
      <alignment horizontal="center"/>
    </xf>
    <xf numFmtId="164" fontId="18" fillId="0" borderId="0" xfId="0" applyNumberFormat="1" applyFont="1" applyBorder="1" applyAlignment="1" applyProtection="1">
      <alignment horizontal="center"/>
    </xf>
    <xf numFmtId="0" fontId="11" fillId="0" borderId="3" xfId="0" applyFont="1" applyBorder="1" applyAlignment="1" applyProtection="1">
      <alignment vertical="center"/>
      <protection locked="0"/>
    </xf>
    <xf numFmtId="0" fontId="17" fillId="0" borderId="0" xfId="3" applyFont="1" applyAlignment="1" applyProtection="1">
      <alignment horizontal="left"/>
    </xf>
    <xf numFmtId="164" fontId="12" fillId="0" borderId="22" xfId="0" applyNumberFormat="1" applyFont="1" applyBorder="1" applyAlignment="1" applyProtection="1">
      <alignment horizontal="left" vertical="center" wrapText="1"/>
    </xf>
    <xf numFmtId="164" fontId="12" fillId="0" borderId="0" xfId="0" applyNumberFormat="1" applyFont="1" applyBorder="1" applyAlignment="1" applyProtection="1">
      <alignment horizontal="left" vertical="center" wrapText="1"/>
    </xf>
    <xf numFmtId="0" fontId="3" fillId="6" borderId="23" xfId="0" applyFont="1" applyFill="1" applyBorder="1" applyAlignment="1" applyProtection="1">
      <alignment horizontal="center" wrapText="1"/>
    </xf>
    <xf numFmtId="0" fontId="3" fillId="6" borderId="23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43" fontId="2" fillId="6" borderId="6" xfId="1" applyFont="1" applyFill="1" applyBorder="1" applyAlignment="1" applyProtection="1">
      <alignment horizontal="center" vertical="center" wrapText="1"/>
    </xf>
    <xf numFmtId="164" fontId="2" fillId="6" borderId="2" xfId="0" applyNumberFormat="1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164" fontId="25" fillId="6" borderId="24" xfId="0" applyNumberFormat="1" applyFont="1" applyFill="1" applyBorder="1" applyAlignment="1" applyProtection="1">
      <alignment horizontal="center" vertical="center" wrapText="1"/>
    </xf>
    <xf numFmtId="164" fontId="25" fillId="6" borderId="8" xfId="0" applyNumberFormat="1" applyFont="1" applyFill="1" applyBorder="1" applyAlignment="1" applyProtection="1">
      <alignment horizontal="center" vertical="center" wrapText="1"/>
    </xf>
    <xf numFmtId="164" fontId="25" fillId="6" borderId="25" xfId="0" applyNumberFormat="1" applyFont="1" applyFill="1" applyBorder="1" applyAlignment="1" applyProtection="1">
      <alignment horizontal="center" vertical="center" wrapText="1"/>
    </xf>
    <xf numFmtId="10" fontId="25" fillId="6" borderId="2" xfId="2" applyNumberFormat="1" applyFont="1" applyFill="1" applyBorder="1" applyAlignment="1" applyProtection="1">
      <alignment horizontal="center" vertical="center" wrapText="1"/>
    </xf>
    <xf numFmtId="164" fontId="25" fillId="6" borderId="2" xfId="0" applyNumberFormat="1" applyFont="1" applyFill="1" applyBorder="1" applyAlignment="1" applyProtection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53746"/>
      <color rgb="FFFF3737"/>
      <color rgb="FF059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hs.gov/about/agencies/orgchart/index.html" TargetMode="External"/><Relationship Id="rId1" Type="http://schemas.openxmlformats.org/officeDocument/2006/relationships/hyperlink" Target="https://www.hhs.gov/about/agencies/orgchart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71"/>
  <sheetViews>
    <sheetView tabSelected="1" zoomScaleNormal="100" workbookViewId="0">
      <selection activeCell="B3" sqref="B3:D3"/>
    </sheetView>
  </sheetViews>
  <sheetFormatPr defaultColWidth="9.140625" defaultRowHeight="16.5" x14ac:dyDescent="0.3"/>
  <cols>
    <col min="1" max="1" width="28.42578125" style="1" bestFit="1" customWidth="1"/>
    <col min="2" max="2" width="19.42578125" style="1" bestFit="1" customWidth="1"/>
    <col min="3" max="3" width="21" style="1" customWidth="1"/>
    <col min="4" max="4" width="16.28515625" style="1" bestFit="1" customWidth="1"/>
    <col min="5" max="5" width="14.28515625" style="1" bestFit="1" customWidth="1"/>
    <col min="6" max="6" width="28.42578125" style="1" bestFit="1" customWidth="1"/>
    <col min="7" max="7" width="23.28515625" style="1" customWidth="1"/>
    <col min="8" max="8" width="21.85546875" style="1" customWidth="1"/>
    <col min="9" max="9" width="15" style="1" customWidth="1"/>
    <col min="10" max="10" width="16.42578125" style="1" customWidth="1"/>
    <col min="11" max="11" width="10.42578125" style="1" customWidth="1"/>
    <col min="12" max="12" width="38.42578125" style="3" customWidth="1"/>
    <col min="13" max="13" width="12.85546875" style="1" customWidth="1"/>
    <col min="14" max="14" width="10.42578125" style="1" bestFit="1" customWidth="1"/>
    <col min="15" max="16384" width="9.140625" style="1"/>
  </cols>
  <sheetData>
    <row r="1" spans="1:14" ht="21.75" customHeight="1" x14ac:dyDescent="0.3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45.75" customHeight="1" x14ac:dyDescent="0.3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7.25" thickBot="1" x14ac:dyDescent="0.35">
      <c r="A3" s="2" t="s">
        <v>1</v>
      </c>
      <c r="B3" s="116"/>
      <c r="C3" s="116"/>
      <c r="D3" s="116"/>
      <c r="F3" s="1" t="s">
        <v>2</v>
      </c>
      <c r="G3" s="70"/>
    </row>
    <row r="4" spans="1:14" ht="17.25" thickBot="1" x14ac:dyDescent="0.35">
      <c r="A4" s="2"/>
      <c r="B4" s="4"/>
      <c r="C4" s="4"/>
      <c r="D4" s="4"/>
    </row>
    <row r="5" spans="1:14" ht="15.75" customHeight="1" thickBot="1" x14ac:dyDescent="0.35">
      <c r="A5" s="24" t="s">
        <v>3</v>
      </c>
      <c r="B5" s="104">
        <f>B10</f>
        <v>0</v>
      </c>
      <c r="C5" s="118" t="s">
        <v>4</v>
      </c>
      <c r="D5" s="119"/>
      <c r="E5" s="119"/>
      <c r="F5" s="112" t="s">
        <v>5</v>
      </c>
      <c r="G5" s="112"/>
      <c r="H5" s="112"/>
      <c r="I5" s="112"/>
      <c r="J5" s="112"/>
    </row>
    <row r="6" spans="1:14" ht="15.75" customHeight="1" thickBot="1" x14ac:dyDescent="0.35">
      <c r="A6" s="24"/>
      <c r="B6" s="77"/>
      <c r="C6" s="110"/>
      <c r="D6" s="110"/>
      <c r="E6" s="110"/>
      <c r="F6" s="78"/>
      <c r="G6" s="78"/>
      <c r="H6" s="78"/>
      <c r="I6" s="78"/>
      <c r="J6" s="78"/>
    </row>
    <row r="7" spans="1:14" ht="17.25" thickBot="1" x14ac:dyDescent="0.35">
      <c r="A7" s="123" t="s">
        <v>6</v>
      </c>
      <c r="B7" s="124" t="s">
        <v>7</v>
      </c>
      <c r="C7" s="125" t="s">
        <v>8</v>
      </c>
      <c r="D7" s="124" t="s">
        <v>9</v>
      </c>
      <c r="E7" s="5"/>
      <c r="F7" s="111" t="s">
        <v>10</v>
      </c>
      <c r="G7" s="111"/>
      <c r="H7" s="111"/>
      <c r="I7" s="111"/>
      <c r="J7" s="111"/>
      <c r="K7" s="3"/>
      <c r="L7" s="1"/>
      <c r="M7" s="10"/>
    </row>
    <row r="8" spans="1:14" x14ac:dyDescent="0.3">
      <c r="A8" s="60" t="s">
        <v>11</v>
      </c>
      <c r="B8" s="102">
        <v>0</v>
      </c>
      <c r="C8" s="72" t="e">
        <f>B8/B10</f>
        <v>#DIV/0!</v>
      </c>
      <c r="D8" s="12">
        <f>B8/12</f>
        <v>0</v>
      </c>
      <c r="F8" s="62"/>
      <c r="G8" s="113"/>
      <c r="H8" s="113"/>
      <c r="I8" s="113"/>
      <c r="J8" s="113"/>
      <c r="K8" s="16"/>
      <c r="L8" s="16"/>
      <c r="M8" s="16"/>
    </row>
    <row r="9" spans="1:14" x14ac:dyDescent="0.3">
      <c r="A9" s="61" t="s">
        <v>12</v>
      </c>
      <c r="B9" s="103">
        <v>0</v>
      </c>
      <c r="C9" s="73" t="e">
        <f>B9/B10</f>
        <v>#DIV/0!</v>
      </c>
      <c r="D9" s="18">
        <f>B9/12</f>
        <v>0</v>
      </c>
      <c r="E9" s="5"/>
      <c r="F9" s="14"/>
      <c r="G9" s="15"/>
      <c r="H9" s="15"/>
      <c r="I9" s="15"/>
      <c r="J9" s="15"/>
      <c r="K9" s="16"/>
      <c r="L9" s="16"/>
      <c r="M9" s="16"/>
    </row>
    <row r="10" spans="1:14" x14ac:dyDescent="0.3">
      <c r="A10" s="61" t="s">
        <v>13</v>
      </c>
      <c r="B10" s="17">
        <f>B8+B9</f>
        <v>0</v>
      </c>
      <c r="C10" s="71" t="e">
        <f t="shared" ref="C10:D10" si="0">C8+C9</f>
        <v>#DIV/0!</v>
      </c>
      <c r="D10" s="18">
        <f t="shared" si="0"/>
        <v>0</v>
      </c>
      <c r="E10" s="5"/>
      <c r="F10" s="14"/>
      <c r="G10" s="15"/>
      <c r="H10" s="15"/>
      <c r="I10" s="15"/>
      <c r="J10" s="15"/>
      <c r="K10" s="16"/>
      <c r="L10" s="16"/>
      <c r="M10" s="16"/>
    </row>
    <row r="11" spans="1:14" x14ac:dyDescent="0.3">
      <c r="A11" s="74"/>
      <c r="B11" s="75"/>
      <c r="C11" s="76"/>
      <c r="D11" s="75"/>
      <c r="E11" s="5"/>
      <c r="F11" s="14"/>
      <c r="G11" s="15"/>
      <c r="H11" s="15"/>
      <c r="I11" s="15"/>
      <c r="J11" s="15"/>
      <c r="K11" s="16"/>
      <c r="L11" s="16"/>
      <c r="M11" s="16"/>
    </row>
    <row r="12" spans="1:14" ht="17.25" thickBot="1" x14ac:dyDescent="0.35">
      <c r="A12" s="5" t="s">
        <v>14</v>
      </c>
      <c r="B12" s="6"/>
      <c r="C12" s="25"/>
      <c r="D12" s="25"/>
      <c r="M12" s="3"/>
    </row>
    <row r="13" spans="1:14" ht="17.25" thickBot="1" x14ac:dyDescent="0.35">
      <c r="A13" s="123" t="s">
        <v>15</v>
      </c>
      <c r="B13" s="124" t="s">
        <v>16</v>
      </c>
      <c r="C13" s="124" t="s">
        <v>17</v>
      </c>
      <c r="D13" s="125" t="s">
        <v>18</v>
      </c>
      <c r="E13" s="5"/>
      <c r="F13" s="8"/>
      <c r="G13" s="9"/>
      <c r="H13" s="9"/>
      <c r="I13" s="9"/>
      <c r="J13" s="9"/>
      <c r="K13" s="3"/>
      <c r="L13" s="1"/>
      <c r="M13" s="10"/>
    </row>
    <row r="14" spans="1:14" x14ac:dyDescent="0.3">
      <c r="A14" s="60" t="s">
        <v>19</v>
      </c>
      <c r="B14" s="11">
        <v>199300</v>
      </c>
      <c r="C14" s="12">
        <v>12</v>
      </c>
      <c r="D14" s="13">
        <v>1</v>
      </c>
      <c r="F14" s="62" t="s">
        <v>20</v>
      </c>
      <c r="G14" s="113" t="s">
        <v>21</v>
      </c>
      <c r="H14" s="113"/>
      <c r="I14" s="113"/>
      <c r="J14" s="113"/>
      <c r="K14" s="16"/>
      <c r="L14" s="16"/>
      <c r="M14" s="16"/>
    </row>
    <row r="15" spans="1:14" x14ac:dyDescent="0.3">
      <c r="A15" s="61" t="s">
        <v>22</v>
      </c>
      <c r="B15" s="17">
        <f>B14*1.1</f>
        <v>219230.00000000003</v>
      </c>
      <c r="C15" s="18">
        <v>12</v>
      </c>
      <c r="D15" s="19">
        <v>1</v>
      </c>
      <c r="E15" s="5"/>
      <c r="F15" s="14"/>
      <c r="G15" s="15"/>
      <c r="H15" s="15"/>
      <c r="I15" s="15"/>
      <c r="J15" s="15"/>
      <c r="K15" s="16"/>
      <c r="L15" s="16"/>
      <c r="M15" s="16"/>
    </row>
    <row r="16" spans="1:14" ht="17.25" thickBot="1" x14ac:dyDescent="0.35">
      <c r="A16" s="63" t="s">
        <v>23</v>
      </c>
      <c r="B16" s="64">
        <v>200000</v>
      </c>
      <c r="C16" s="65">
        <v>12</v>
      </c>
      <c r="D16" s="66">
        <v>1</v>
      </c>
      <c r="E16" s="5"/>
      <c r="F16" s="14"/>
      <c r="G16" s="15"/>
      <c r="H16" s="15"/>
      <c r="I16" s="15"/>
      <c r="J16" s="15"/>
      <c r="K16" s="16"/>
      <c r="L16" s="16"/>
      <c r="M16" s="16"/>
    </row>
    <row r="17" spans="1:14" x14ac:dyDescent="0.3">
      <c r="A17" s="20"/>
      <c r="B17" s="16"/>
      <c r="G17" s="5"/>
      <c r="H17" s="14"/>
      <c r="I17" s="15"/>
      <c r="J17" s="15"/>
      <c r="K17" s="15"/>
      <c r="L17" s="15"/>
      <c r="M17" s="16"/>
      <c r="N17" s="16"/>
    </row>
    <row r="18" spans="1:14" x14ac:dyDescent="0.3">
      <c r="A18" s="21"/>
      <c r="B18" s="117"/>
      <c r="C18" s="117"/>
      <c r="D18" s="117"/>
      <c r="E18" s="117"/>
      <c r="F18" s="22"/>
      <c r="G18" s="22"/>
      <c r="H18" s="23"/>
    </row>
    <row r="19" spans="1:14" ht="17.25" thickBot="1" x14ac:dyDescent="0.35">
      <c r="A19" s="5"/>
      <c r="B19" s="7"/>
      <c r="C19" s="7"/>
      <c r="D19" s="5"/>
      <c r="E19" s="7"/>
      <c r="F19" s="114"/>
      <c r="G19" s="114"/>
      <c r="H19" s="109"/>
      <c r="I19" s="115"/>
      <c r="J19" s="115"/>
      <c r="K19" s="109"/>
      <c r="L19" s="109"/>
      <c r="M19" s="7"/>
      <c r="N19" s="5"/>
    </row>
    <row r="20" spans="1:14" ht="45.75" thickBot="1" x14ac:dyDescent="0.35">
      <c r="A20" s="126" t="s">
        <v>24</v>
      </c>
      <c r="B20" s="126" t="s">
        <v>25</v>
      </c>
      <c r="C20" s="126" t="s">
        <v>26</v>
      </c>
      <c r="D20" s="127" t="s">
        <v>27</v>
      </c>
      <c r="E20" s="126" t="s">
        <v>28</v>
      </c>
      <c r="F20" s="126" t="s">
        <v>29</v>
      </c>
      <c r="G20" s="126" t="s">
        <v>30</v>
      </c>
      <c r="H20" s="127" t="s">
        <v>31</v>
      </c>
      <c r="I20" s="126" t="s">
        <v>32</v>
      </c>
      <c r="J20" s="126" t="s">
        <v>33</v>
      </c>
      <c r="K20" s="127" t="s">
        <v>34</v>
      </c>
      <c r="L20" s="127" t="s">
        <v>35</v>
      </c>
      <c r="M20" s="126" t="s">
        <v>36</v>
      </c>
      <c r="N20" s="127" t="s">
        <v>37</v>
      </c>
    </row>
    <row r="21" spans="1:14" ht="17.25" thickBot="1" x14ac:dyDescent="0.35">
      <c r="A21" s="26" t="s">
        <v>38</v>
      </c>
      <c r="B21" s="27">
        <v>250000</v>
      </c>
      <c r="C21" s="28" t="s">
        <v>19</v>
      </c>
      <c r="D21" s="29">
        <v>0.5</v>
      </c>
      <c r="E21" s="30">
        <f>IF(C21 = $A$14,$B$14,IF(C21 = $A$15,$B$15,IF(C21 = $A$16,$B$16,(IF(C21 =#REF!,#REF!,(IF(C21 =#REF!,#REF!,"")))))))</f>
        <v>199300</v>
      </c>
      <c r="F21" s="31">
        <f>E21*D21</f>
        <v>99650</v>
      </c>
      <c r="G21" s="32">
        <f>F21/12</f>
        <v>8304.1666666666661</v>
      </c>
      <c r="H21" s="33">
        <f>F21/B21</f>
        <v>0.39860000000000001</v>
      </c>
      <c r="I21" s="27">
        <f>(B21*D21)-F21</f>
        <v>25350</v>
      </c>
      <c r="J21" s="31">
        <f>I21/C14</f>
        <v>2112.5</v>
      </c>
      <c r="K21" s="33">
        <f>I21/B21</f>
        <v>0.1014</v>
      </c>
      <c r="L21" s="34"/>
      <c r="M21" s="31">
        <f>F21+I21</f>
        <v>125000</v>
      </c>
      <c r="N21" s="35">
        <f>H21+K21</f>
        <v>0.5</v>
      </c>
    </row>
    <row r="22" spans="1:14" x14ac:dyDescent="0.3">
      <c r="A22" s="67" t="s">
        <v>39</v>
      </c>
      <c r="B22" s="36">
        <f t="shared" ref="B22:B42" si="1">$B$5</f>
        <v>0</v>
      </c>
      <c r="C22" s="68" t="s">
        <v>19</v>
      </c>
      <c r="D22" s="37">
        <v>0</v>
      </c>
      <c r="E22" s="38">
        <f>IF(C22 = $A$14,$B$14,IF(C22 = $A$15,$B$15,IF(C22 = $A$16,$B$16,(IF(C22 =#REF!,#REF!,(IF(C22 =#REF!,#REF!,"")))))))</f>
        <v>199300</v>
      </c>
      <c r="F22" s="39">
        <f t="shared" ref="F22:F42" si="2">E22*D22</f>
        <v>0</v>
      </c>
      <c r="G22" s="40">
        <f>F22/12</f>
        <v>0</v>
      </c>
      <c r="H22" s="41" t="e">
        <f>F22/B22</f>
        <v>#DIV/0!</v>
      </c>
      <c r="I22" s="39">
        <f>(B22*D22)-F22</f>
        <v>0</v>
      </c>
      <c r="J22" s="40">
        <f>I22/12</f>
        <v>0</v>
      </c>
      <c r="K22" s="41" t="e">
        <f>I22/B22</f>
        <v>#DIV/0!</v>
      </c>
      <c r="L22" s="42" t="s">
        <v>39</v>
      </c>
      <c r="M22" s="39">
        <f>F22+I22</f>
        <v>0</v>
      </c>
      <c r="N22" s="43" t="e">
        <f>H22+K22</f>
        <v>#DIV/0!</v>
      </c>
    </row>
    <row r="23" spans="1:14" x14ac:dyDescent="0.3">
      <c r="A23" s="67" t="s">
        <v>39</v>
      </c>
      <c r="B23" s="36">
        <f t="shared" si="1"/>
        <v>0</v>
      </c>
      <c r="C23" s="45" t="s">
        <v>23</v>
      </c>
      <c r="D23" s="46">
        <v>0</v>
      </c>
      <c r="E23" s="47">
        <f>IF(C23 = $A$14,$B$14,IF(C23 = $A$15,$B$15,IF(C23 = $A$16,$B$16,(IF(C23 =#REF!,#REF!,(IF(C23 =#REF!,#REF!,"")))))))</f>
        <v>200000</v>
      </c>
      <c r="F23" s="48">
        <f t="shared" si="2"/>
        <v>0</v>
      </c>
      <c r="G23" s="40">
        <f t="shared" ref="G23:G42" si="3">F23/12</f>
        <v>0</v>
      </c>
      <c r="H23" s="49" t="e">
        <f>F23/B23</f>
        <v>#DIV/0!</v>
      </c>
      <c r="I23" s="48">
        <f>(B23*D23)-F23</f>
        <v>0</v>
      </c>
      <c r="J23" s="40">
        <f t="shared" ref="J23:J42" si="4">I23/12</f>
        <v>0</v>
      </c>
      <c r="K23" s="49" t="e">
        <f>I23/B23</f>
        <v>#DIV/0!</v>
      </c>
      <c r="L23" s="42" t="s">
        <v>39</v>
      </c>
      <c r="M23" s="48">
        <f>F23+I23</f>
        <v>0</v>
      </c>
      <c r="N23" s="51" t="e">
        <f>H23+K23</f>
        <v>#DIV/0!</v>
      </c>
    </row>
    <row r="24" spans="1:14" x14ac:dyDescent="0.3">
      <c r="A24" s="67" t="s">
        <v>39</v>
      </c>
      <c r="B24" s="36">
        <f t="shared" si="1"/>
        <v>0</v>
      </c>
      <c r="C24" s="69" t="s">
        <v>22</v>
      </c>
      <c r="D24" s="46">
        <v>0</v>
      </c>
      <c r="E24" s="47">
        <f>IF(C24 = $A$14,$B$14,IF(C24 = $A$15,$B$15,IF(C24 = $A$16,$B$16,(IF(C24 =#REF!,#REF!,(IF(C24 =#REF!,#REF!,"")))))))</f>
        <v>219230.00000000003</v>
      </c>
      <c r="F24" s="48">
        <f t="shared" si="2"/>
        <v>0</v>
      </c>
      <c r="G24" s="40">
        <f t="shared" si="3"/>
        <v>0</v>
      </c>
      <c r="H24" s="49" t="e">
        <f t="shared" ref="H24:H42" si="5">F24/B24</f>
        <v>#DIV/0!</v>
      </c>
      <c r="I24" s="48">
        <f t="shared" ref="I24:I42" si="6">(B24*D24)-F24</f>
        <v>0</v>
      </c>
      <c r="J24" s="40">
        <f t="shared" si="4"/>
        <v>0</v>
      </c>
      <c r="K24" s="49" t="e">
        <f t="shared" ref="K24:K42" si="7">I24/B24</f>
        <v>#DIV/0!</v>
      </c>
      <c r="L24" s="42" t="s">
        <v>39</v>
      </c>
      <c r="M24" s="48">
        <f t="shared" ref="M24:M42" si="8">F24+I24</f>
        <v>0</v>
      </c>
      <c r="N24" s="51" t="e">
        <f t="shared" ref="N24:N42" si="9">H24+K24</f>
        <v>#DIV/0!</v>
      </c>
    </row>
    <row r="25" spans="1:14" x14ac:dyDescent="0.3">
      <c r="A25" s="67" t="s">
        <v>39</v>
      </c>
      <c r="B25" s="36">
        <f t="shared" si="1"/>
        <v>0</v>
      </c>
      <c r="C25" s="69" t="s">
        <v>19</v>
      </c>
      <c r="D25" s="46">
        <v>0</v>
      </c>
      <c r="E25" s="47">
        <f>IF(C25 = $A$14,$B$14,IF(C25 = $A$15,$B$15,IF(C25 = $A$16,$B$16,(IF(C25 =#REF!,#REF!,(IF(C25 =#REF!,#REF!,"")))))))</f>
        <v>199300</v>
      </c>
      <c r="F25" s="48">
        <f t="shared" si="2"/>
        <v>0</v>
      </c>
      <c r="G25" s="40">
        <f t="shared" si="3"/>
        <v>0</v>
      </c>
      <c r="H25" s="49" t="e">
        <f t="shared" si="5"/>
        <v>#DIV/0!</v>
      </c>
      <c r="I25" s="48">
        <f t="shared" si="6"/>
        <v>0</v>
      </c>
      <c r="J25" s="40">
        <f t="shared" si="4"/>
        <v>0</v>
      </c>
      <c r="K25" s="49" t="e">
        <f t="shared" si="7"/>
        <v>#DIV/0!</v>
      </c>
      <c r="L25" s="42" t="s">
        <v>39</v>
      </c>
      <c r="M25" s="48">
        <f t="shared" si="8"/>
        <v>0</v>
      </c>
      <c r="N25" s="51" t="e">
        <f t="shared" si="9"/>
        <v>#DIV/0!</v>
      </c>
    </row>
    <row r="26" spans="1:14" x14ac:dyDescent="0.3">
      <c r="A26" s="67" t="s">
        <v>39</v>
      </c>
      <c r="B26" s="36">
        <f t="shared" si="1"/>
        <v>0</v>
      </c>
      <c r="C26" s="69" t="s">
        <v>19</v>
      </c>
      <c r="D26" s="46">
        <v>0</v>
      </c>
      <c r="E26" s="47">
        <f>IF(C26 = $A$14,$B$14,IF(C26 = $A$15,$B$15,IF(C26 = $A$16,$B$16,(IF(C26 =#REF!,#REF!,(IF(C26 =#REF!,#REF!,"")))))))</f>
        <v>199300</v>
      </c>
      <c r="F26" s="48">
        <f t="shared" si="2"/>
        <v>0</v>
      </c>
      <c r="G26" s="40">
        <f t="shared" si="3"/>
        <v>0</v>
      </c>
      <c r="H26" s="49" t="e">
        <f t="shared" si="5"/>
        <v>#DIV/0!</v>
      </c>
      <c r="I26" s="48">
        <f t="shared" si="6"/>
        <v>0</v>
      </c>
      <c r="J26" s="40">
        <f t="shared" si="4"/>
        <v>0</v>
      </c>
      <c r="K26" s="49" t="e">
        <f t="shared" si="7"/>
        <v>#DIV/0!</v>
      </c>
      <c r="L26" s="50" t="s">
        <v>39</v>
      </c>
      <c r="M26" s="48">
        <f t="shared" si="8"/>
        <v>0</v>
      </c>
      <c r="N26" s="51" t="e">
        <f t="shared" si="9"/>
        <v>#DIV/0!</v>
      </c>
    </row>
    <row r="27" spans="1:14" x14ac:dyDescent="0.3">
      <c r="A27" s="67" t="s">
        <v>39</v>
      </c>
      <c r="B27" s="36">
        <f t="shared" si="1"/>
        <v>0</v>
      </c>
      <c r="C27" s="69" t="s">
        <v>19</v>
      </c>
      <c r="D27" s="46">
        <v>0</v>
      </c>
      <c r="E27" s="47">
        <f>IF(C27 = $A$14,$B$14,IF(C27 = $A$15,$B$15,IF(C27 = $A$16,$B$16,(IF(C27 =#REF!,#REF!,(IF(C27 =#REF!,#REF!,"")))))))</f>
        <v>199300</v>
      </c>
      <c r="F27" s="48">
        <f t="shared" si="2"/>
        <v>0</v>
      </c>
      <c r="G27" s="40">
        <f t="shared" si="3"/>
        <v>0</v>
      </c>
      <c r="H27" s="49" t="e">
        <f t="shared" si="5"/>
        <v>#DIV/0!</v>
      </c>
      <c r="I27" s="48">
        <f t="shared" si="6"/>
        <v>0</v>
      </c>
      <c r="J27" s="40">
        <f t="shared" si="4"/>
        <v>0</v>
      </c>
      <c r="K27" s="49" t="e">
        <f t="shared" si="7"/>
        <v>#DIV/0!</v>
      </c>
      <c r="L27" s="50" t="s">
        <v>39</v>
      </c>
      <c r="M27" s="48">
        <f t="shared" si="8"/>
        <v>0</v>
      </c>
      <c r="N27" s="51" t="e">
        <f t="shared" si="9"/>
        <v>#DIV/0!</v>
      </c>
    </row>
    <row r="28" spans="1:14" x14ac:dyDescent="0.3">
      <c r="A28" s="67" t="s">
        <v>39</v>
      </c>
      <c r="B28" s="36">
        <f t="shared" si="1"/>
        <v>0</v>
      </c>
      <c r="C28" s="69" t="s">
        <v>19</v>
      </c>
      <c r="D28" s="46">
        <v>0</v>
      </c>
      <c r="E28" s="47">
        <f>IF(C28 = $A$14,$B$14,IF(C28 = $A$15,$B$15,IF(C28 = $A$16,$B$16,(IF(C28 =#REF!,#REF!,(IF(C28 =#REF!,#REF!,"")))))))</f>
        <v>199300</v>
      </c>
      <c r="F28" s="48">
        <f t="shared" si="2"/>
        <v>0</v>
      </c>
      <c r="G28" s="40">
        <f t="shared" si="3"/>
        <v>0</v>
      </c>
      <c r="H28" s="49" t="e">
        <f t="shared" si="5"/>
        <v>#DIV/0!</v>
      </c>
      <c r="I28" s="48">
        <f t="shared" si="6"/>
        <v>0</v>
      </c>
      <c r="J28" s="40">
        <f t="shared" si="4"/>
        <v>0</v>
      </c>
      <c r="K28" s="49" t="e">
        <f t="shared" si="7"/>
        <v>#DIV/0!</v>
      </c>
      <c r="L28" s="50" t="s">
        <v>39</v>
      </c>
      <c r="M28" s="48">
        <f t="shared" si="8"/>
        <v>0</v>
      </c>
      <c r="N28" s="51" t="e">
        <f t="shared" si="9"/>
        <v>#DIV/0!</v>
      </c>
    </row>
    <row r="29" spans="1:14" x14ac:dyDescent="0.3">
      <c r="A29" s="67" t="s">
        <v>39</v>
      </c>
      <c r="B29" s="36">
        <f t="shared" si="1"/>
        <v>0</v>
      </c>
      <c r="C29" s="69" t="s">
        <v>19</v>
      </c>
      <c r="D29" s="46">
        <v>0</v>
      </c>
      <c r="E29" s="47">
        <f>IF(C29 = $A$14,$B$14,IF(C29 = $A$15,$B$15,IF(C29 = $A$16,$B$16,(IF(C29 =#REF!,#REF!,(IF(C29 =#REF!,#REF!,"")))))))</f>
        <v>199300</v>
      </c>
      <c r="F29" s="48">
        <f t="shared" si="2"/>
        <v>0</v>
      </c>
      <c r="G29" s="40">
        <f t="shared" si="3"/>
        <v>0</v>
      </c>
      <c r="H29" s="49" t="e">
        <f t="shared" si="5"/>
        <v>#DIV/0!</v>
      </c>
      <c r="I29" s="48">
        <f t="shared" si="6"/>
        <v>0</v>
      </c>
      <c r="J29" s="40">
        <f t="shared" si="4"/>
        <v>0</v>
      </c>
      <c r="K29" s="49" t="e">
        <f t="shared" si="7"/>
        <v>#DIV/0!</v>
      </c>
      <c r="L29" s="50" t="s">
        <v>39</v>
      </c>
      <c r="M29" s="48">
        <f t="shared" si="8"/>
        <v>0</v>
      </c>
      <c r="N29" s="51" t="e">
        <f t="shared" si="9"/>
        <v>#DIV/0!</v>
      </c>
    </row>
    <row r="30" spans="1:14" x14ac:dyDescent="0.3">
      <c r="A30" s="67" t="s">
        <v>39</v>
      </c>
      <c r="B30" s="36">
        <f t="shared" si="1"/>
        <v>0</v>
      </c>
      <c r="C30" s="69" t="s">
        <v>19</v>
      </c>
      <c r="D30" s="46">
        <v>0</v>
      </c>
      <c r="E30" s="47">
        <f>IF(C30 = $A$14,$B$14,IF(C30 = $A$15,$B$15,IF(C30 = $A$16,$B$16,(IF(C30 =#REF!,#REF!,(IF(C30 =#REF!,#REF!,"")))))))</f>
        <v>199300</v>
      </c>
      <c r="F30" s="48">
        <f t="shared" si="2"/>
        <v>0</v>
      </c>
      <c r="G30" s="40">
        <f t="shared" si="3"/>
        <v>0</v>
      </c>
      <c r="H30" s="49" t="e">
        <f t="shared" si="5"/>
        <v>#DIV/0!</v>
      </c>
      <c r="I30" s="48">
        <f t="shared" si="6"/>
        <v>0</v>
      </c>
      <c r="J30" s="40">
        <f t="shared" si="4"/>
        <v>0</v>
      </c>
      <c r="K30" s="49" t="e">
        <f t="shared" si="7"/>
        <v>#DIV/0!</v>
      </c>
      <c r="L30" s="50" t="s">
        <v>39</v>
      </c>
      <c r="M30" s="48">
        <f t="shared" si="8"/>
        <v>0</v>
      </c>
      <c r="N30" s="51" t="e">
        <f t="shared" si="9"/>
        <v>#DIV/0!</v>
      </c>
    </row>
    <row r="31" spans="1:14" x14ac:dyDescent="0.3">
      <c r="A31" s="67" t="s">
        <v>39</v>
      </c>
      <c r="B31" s="36">
        <f t="shared" si="1"/>
        <v>0</v>
      </c>
      <c r="C31" s="69" t="s">
        <v>19</v>
      </c>
      <c r="D31" s="46">
        <v>0</v>
      </c>
      <c r="E31" s="47">
        <f>IF(C31 = $A$14,$B$14,IF(C31 = $A$15,$B$15,IF(C31 = $A$16,$B$16,(IF(C31 =#REF!,#REF!,(IF(C31 =#REF!,#REF!,"")))))))</f>
        <v>199300</v>
      </c>
      <c r="F31" s="48">
        <f t="shared" si="2"/>
        <v>0</v>
      </c>
      <c r="G31" s="40">
        <f t="shared" si="3"/>
        <v>0</v>
      </c>
      <c r="H31" s="49" t="e">
        <f t="shared" si="5"/>
        <v>#DIV/0!</v>
      </c>
      <c r="I31" s="48">
        <f t="shared" si="6"/>
        <v>0</v>
      </c>
      <c r="J31" s="40">
        <f t="shared" si="4"/>
        <v>0</v>
      </c>
      <c r="K31" s="49" t="e">
        <f t="shared" si="7"/>
        <v>#DIV/0!</v>
      </c>
      <c r="L31" s="50" t="s">
        <v>39</v>
      </c>
      <c r="M31" s="48">
        <f t="shared" si="8"/>
        <v>0</v>
      </c>
      <c r="N31" s="51" t="e">
        <f t="shared" si="9"/>
        <v>#DIV/0!</v>
      </c>
    </row>
    <row r="32" spans="1:14" x14ac:dyDescent="0.3">
      <c r="A32" s="67" t="s">
        <v>39</v>
      </c>
      <c r="B32" s="36">
        <f t="shared" si="1"/>
        <v>0</v>
      </c>
      <c r="C32" s="69" t="s">
        <v>19</v>
      </c>
      <c r="D32" s="46">
        <v>0</v>
      </c>
      <c r="E32" s="47">
        <f>IF(C32 = $A$14,$B$14,IF(C32 = $A$15,$B$15,IF(C32 = $A$16,$B$16,(IF(C32 =#REF!,#REF!,(IF(C32 =#REF!,#REF!,"")))))))</f>
        <v>199300</v>
      </c>
      <c r="F32" s="48">
        <f t="shared" si="2"/>
        <v>0</v>
      </c>
      <c r="G32" s="40">
        <f t="shared" si="3"/>
        <v>0</v>
      </c>
      <c r="H32" s="49" t="e">
        <f t="shared" si="5"/>
        <v>#DIV/0!</v>
      </c>
      <c r="I32" s="48">
        <f t="shared" si="6"/>
        <v>0</v>
      </c>
      <c r="J32" s="40">
        <f t="shared" si="4"/>
        <v>0</v>
      </c>
      <c r="K32" s="49" t="e">
        <f t="shared" si="7"/>
        <v>#DIV/0!</v>
      </c>
      <c r="L32" s="50" t="s">
        <v>39</v>
      </c>
      <c r="M32" s="48">
        <f t="shared" si="8"/>
        <v>0</v>
      </c>
      <c r="N32" s="51" t="e">
        <f t="shared" si="9"/>
        <v>#DIV/0!</v>
      </c>
    </row>
    <row r="33" spans="1:14" x14ac:dyDescent="0.3">
      <c r="A33" s="67" t="s">
        <v>39</v>
      </c>
      <c r="B33" s="36">
        <f t="shared" si="1"/>
        <v>0</v>
      </c>
      <c r="C33" s="69" t="s">
        <v>19</v>
      </c>
      <c r="D33" s="46">
        <v>0</v>
      </c>
      <c r="E33" s="47">
        <f>IF(C33 = $A$14,$B$14,IF(C33 = $A$15,$B$15,IF(C33 = $A$16,$B$16,(IF(C33 =#REF!,#REF!,(IF(C33 =#REF!,#REF!,"")))))))</f>
        <v>199300</v>
      </c>
      <c r="F33" s="48">
        <f t="shared" si="2"/>
        <v>0</v>
      </c>
      <c r="G33" s="40">
        <f t="shared" si="3"/>
        <v>0</v>
      </c>
      <c r="H33" s="49" t="e">
        <f t="shared" si="5"/>
        <v>#DIV/0!</v>
      </c>
      <c r="I33" s="48">
        <f t="shared" si="6"/>
        <v>0</v>
      </c>
      <c r="J33" s="40">
        <f t="shared" si="4"/>
        <v>0</v>
      </c>
      <c r="K33" s="49" t="e">
        <f t="shared" si="7"/>
        <v>#DIV/0!</v>
      </c>
      <c r="L33" s="50" t="s">
        <v>39</v>
      </c>
      <c r="M33" s="48">
        <f t="shared" si="8"/>
        <v>0</v>
      </c>
      <c r="N33" s="51" t="e">
        <f t="shared" si="9"/>
        <v>#DIV/0!</v>
      </c>
    </row>
    <row r="34" spans="1:14" x14ac:dyDescent="0.3">
      <c r="A34" s="67" t="s">
        <v>39</v>
      </c>
      <c r="B34" s="36">
        <f t="shared" si="1"/>
        <v>0</v>
      </c>
      <c r="C34" s="69" t="s">
        <v>19</v>
      </c>
      <c r="D34" s="46">
        <v>0</v>
      </c>
      <c r="E34" s="47">
        <f>IF(C34 = $A$14,$B$14,IF(C34 = $A$15,$B$15,IF(C34 = $A$16,$B$16,(IF(C34 =#REF!,#REF!,(IF(C34 =#REF!,#REF!,"")))))))</f>
        <v>199300</v>
      </c>
      <c r="F34" s="48">
        <f t="shared" si="2"/>
        <v>0</v>
      </c>
      <c r="G34" s="40">
        <f t="shared" si="3"/>
        <v>0</v>
      </c>
      <c r="H34" s="49" t="e">
        <f t="shared" si="5"/>
        <v>#DIV/0!</v>
      </c>
      <c r="I34" s="48">
        <f t="shared" si="6"/>
        <v>0</v>
      </c>
      <c r="J34" s="40">
        <f t="shared" si="4"/>
        <v>0</v>
      </c>
      <c r="K34" s="49" t="e">
        <f t="shared" si="7"/>
        <v>#DIV/0!</v>
      </c>
      <c r="L34" s="50" t="s">
        <v>39</v>
      </c>
      <c r="M34" s="48">
        <f t="shared" si="8"/>
        <v>0</v>
      </c>
      <c r="N34" s="51" t="e">
        <f t="shared" si="9"/>
        <v>#DIV/0!</v>
      </c>
    </row>
    <row r="35" spans="1:14" x14ac:dyDescent="0.3">
      <c r="A35" s="67" t="s">
        <v>39</v>
      </c>
      <c r="B35" s="36">
        <f t="shared" si="1"/>
        <v>0</v>
      </c>
      <c r="C35" s="69" t="s">
        <v>19</v>
      </c>
      <c r="D35" s="46">
        <v>0</v>
      </c>
      <c r="E35" s="47">
        <f>IF(C35 = $A$14,$B$14,IF(C35 = $A$15,$B$15,IF(C35 = $A$16,$B$16,(IF(C35 =#REF!,#REF!,(IF(C35 =#REF!,#REF!,"")))))))</f>
        <v>199300</v>
      </c>
      <c r="F35" s="48">
        <f t="shared" si="2"/>
        <v>0</v>
      </c>
      <c r="G35" s="40">
        <f t="shared" si="3"/>
        <v>0</v>
      </c>
      <c r="H35" s="49" t="e">
        <f t="shared" si="5"/>
        <v>#DIV/0!</v>
      </c>
      <c r="I35" s="48">
        <f t="shared" si="6"/>
        <v>0</v>
      </c>
      <c r="J35" s="40">
        <f t="shared" si="4"/>
        <v>0</v>
      </c>
      <c r="K35" s="49" t="e">
        <f t="shared" si="7"/>
        <v>#DIV/0!</v>
      </c>
      <c r="L35" s="50" t="s">
        <v>39</v>
      </c>
      <c r="M35" s="48">
        <f t="shared" si="8"/>
        <v>0</v>
      </c>
      <c r="N35" s="51" t="e">
        <f t="shared" si="9"/>
        <v>#DIV/0!</v>
      </c>
    </row>
    <row r="36" spans="1:14" x14ac:dyDescent="0.3">
      <c r="A36" s="67" t="s">
        <v>39</v>
      </c>
      <c r="B36" s="36">
        <f t="shared" si="1"/>
        <v>0</v>
      </c>
      <c r="C36" s="69" t="s">
        <v>19</v>
      </c>
      <c r="D36" s="46">
        <v>0</v>
      </c>
      <c r="E36" s="47">
        <f>IF(C36 = $A$14,$B$14,IF(C36 = $A$15,$B$15,IF(C36 = $A$16,$B$16,(IF(C36 =#REF!,#REF!,(IF(C36 =#REF!,#REF!,"")))))))</f>
        <v>199300</v>
      </c>
      <c r="F36" s="48">
        <f t="shared" si="2"/>
        <v>0</v>
      </c>
      <c r="G36" s="40">
        <f t="shared" si="3"/>
        <v>0</v>
      </c>
      <c r="H36" s="49" t="e">
        <f t="shared" si="5"/>
        <v>#DIV/0!</v>
      </c>
      <c r="I36" s="48">
        <f t="shared" si="6"/>
        <v>0</v>
      </c>
      <c r="J36" s="40">
        <f t="shared" si="4"/>
        <v>0</v>
      </c>
      <c r="K36" s="49" t="e">
        <f t="shared" si="7"/>
        <v>#DIV/0!</v>
      </c>
      <c r="L36" s="50" t="s">
        <v>39</v>
      </c>
      <c r="M36" s="48">
        <f t="shared" si="8"/>
        <v>0</v>
      </c>
      <c r="N36" s="51" t="e">
        <f t="shared" si="9"/>
        <v>#DIV/0!</v>
      </c>
    </row>
    <row r="37" spans="1:14" x14ac:dyDescent="0.3">
      <c r="A37" s="67" t="s">
        <v>39</v>
      </c>
      <c r="B37" s="36">
        <f t="shared" si="1"/>
        <v>0</v>
      </c>
      <c r="C37" s="69" t="s">
        <v>19</v>
      </c>
      <c r="D37" s="46">
        <v>0</v>
      </c>
      <c r="E37" s="47">
        <f>IF(C37 = $A$14,$B$14,IF(C37 = $A$15,$B$15,IF(C37 = $A$16,$B$16,(IF(C37 =#REF!,#REF!,(IF(C37 =#REF!,#REF!,"")))))))</f>
        <v>199300</v>
      </c>
      <c r="F37" s="48">
        <f t="shared" si="2"/>
        <v>0</v>
      </c>
      <c r="G37" s="40">
        <f t="shared" si="3"/>
        <v>0</v>
      </c>
      <c r="H37" s="49" t="e">
        <f t="shared" si="5"/>
        <v>#DIV/0!</v>
      </c>
      <c r="I37" s="48">
        <f t="shared" si="6"/>
        <v>0</v>
      </c>
      <c r="J37" s="40">
        <f t="shared" si="4"/>
        <v>0</v>
      </c>
      <c r="K37" s="49" t="e">
        <f t="shared" si="7"/>
        <v>#DIV/0!</v>
      </c>
      <c r="L37" s="50" t="s">
        <v>39</v>
      </c>
      <c r="M37" s="48">
        <f t="shared" si="8"/>
        <v>0</v>
      </c>
      <c r="N37" s="51" t="e">
        <f t="shared" si="9"/>
        <v>#DIV/0!</v>
      </c>
    </row>
    <row r="38" spans="1:14" x14ac:dyDescent="0.3">
      <c r="A38" s="52" t="s">
        <v>39</v>
      </c>
      <c r="B38" s="44">
        <f t="shared" si="1"/>
        <v>0</v>
      </c>
      <c r="C38" s="69" t="s">
        <v>19</v>
      </c>
      <c r="D38" s="46">
        <v>0</v>
      </c>
      <c r="E38" s="47">
        <f>IF(C38 = $A$14,$B$14,IF(C38 = $A$15,$B$15,IF(C38 = $A$16,$B$16,(IF(C38 =#REF!,#REF!,(IF(C38 =#REF!,#REF!,"")))))))</f>
        <v>199300</v>
      </c>
      <c r="F38" s="48">
        <f t="shared" si="2"/>
        <v>0</v>
      </c>
      <c r="G38" s="40">
        <f t="shared" si="3"/>
        <v>0</v>
      </c>
      <c r="H38" s="49" t="e">
        <f t="shared" si="5"/>
        <v>#DIV/0!</v>
      </c>
      <c r="I38" s="48">
        <f t="shared" si="6"/>
        <v>0</v>
      </c>
      <c r="J38" s="40">
        <f t="shared" si="4"/>
        <v>0</v>
      </c>
      <c r="K38" s="49" t="e">
        <f t="shared" si="7"/>
        <v>#DIV/0!</v>
      </c>
      <c r="L38" s="50" t="s">
        <v>39</v>
      </c>
      <c r="M38" s="48">
        <f t="shared" si="8"/>
        <v>0</v>
      </c>
      <c r="N38" s="51" t="e">
        <f t="shared" si="9"/>
        <v>#DIV/0!</v>
      </c>
    </row>
    <row r="39" spans="1:14" x14ac:dyDescent="0.3">
      <c r="A39" s="52" t="s">
        <v>39</v>
      </c>
      <c r="B39" s="44">
        <f t="shared" si="1"/>
        <v>0</v>
      </c>
      <c r="C39" s="69" t="s">
        <v>19</v>
      </c>
      <c r="D39" s="46">
        <v>0</v>
      </c>
      <c r="E39" s="47">
        <f>IF(C39 = $A$14,$B$14,IF(C39 = $A$15,$B$15,IF(C39 = $A$16,$B$16,(IF(C39 =#REF!,#REF!,(IF(C39 =#REF!,#REF!,"")))))))</f>
        <v>199300</v>
      </c>
      <c r="F39" s="48">
        <f t="shared" si="2"/>
        <v>0</v>
      </c>
      <c r="G39" s="40">
        <f t="shared" si="3"/>
        <v>0</v>
      </c>
      <c r="H39" s="49" t="e">
        <f t="shared" si="5"/>
        <v>#DIV/0!</v>
      </c>
      <c r="I39" s="48">
        <f t="shared" si="6"/>
        <v>0</v>
      </c>
      <c r="J39" s="40">
        <f t="shared" si="4"/>
        <v>0</v>
      </c>
      <c r="K39" s="49" t="e">
        <f t="shared" si="7"/>
        <v>#DIV/0!</v>
      </c>
      <c r="L39" s="50" t="s">
        <v>39</v>
      </c>
      <c r="M39" s="48">
        <f t="shared" si="8"/>
        <v>0</v>
      </c>
      <c r="N39" s="51" t="e">
        <f t="shared" si="9"/>
        <v>#DIV/0!</v>
      </c>
    </row>
    <row r="40" spans="1:14" x14ac:dyDescent="0.3">
      <c r="A40" s="52" t="s">
        <v>39</v>
      </c>
      <c r="B40" s="44">
        <f t="shared" si="1"/>
        <v>0</v>
      </c>
      <c r="C40" s="69" t="s">
        <v>19</v>
      </c>
      <c r="D40" s="46">
        <v>0</v>
      </c>
      <c r="E40" s="47">
        <f>IF(C40 = $A$14,$B$14,IF(C40 = $A$15,$B$15,IF(C40 = $A$16,$B$16,(IF(C40 =#REF!,#REF!,(IF(C40 =#REF!,#REF!,"")))))))</f>
        <v>199300</v>
      </c>
      <c r="F40" s="48">
        <f t="shared" si="2"/>
        <v>0</v>
      </c>
      <c r="G40" s="40">
        <f t="shared" si="3"/>
        <v>0</v>
      </c>
      <c r="H40" s="49" t="e">
        <f t="shared" si="5"/>
        <v>#DIV/0!</v>
      </c>
      <c r="I40" s="48">
        <f t="shared" si="6"/>
        <v>0</v>
      </c>
      <c r="J40" s="40">
        <f t="shared" si="4"/>
        <v>0</v>
      </c>
      <c r="K40" s="49" t="e">
        <f t="shared" si="7"/>
        <v>#DIV/0!</v>
      </c>
      <c r="L40" s="50" t="s">
        <v>39</v>
      </c>
      <c r="M40" s="48">
        <f t="shared" si="8"/>
        <v>0</v>
      </c>
      <c r="N40" s="51" t="e">
        <f t="shared" si="9"/>
        <v>#DIV/0!</v>
      </c>
    </row>
    <row r="41" spans="1:14" x14ac:dyDescent="0.3">
      <c r="A41" s="52" t="s">
        <v>39</v>
      </c>
      <c r="B41" s="44">
        <f t="shared" si="1"/>
        <v>0</v>
      </c>
      <c r="C41" s="52" t="s">
        <v>40</v>
      </c>
      <c r="D41" s="46">
        <v>0</v>
      </c>
      <c r="E41" s="108">
        <f>B41</f>
        <v>0</v>
      </c>
      <c r="F41" s="48">
        <f t="shared" ref="F41" si="10">E41*D41</f>
        <v>0</v>
      </c>
      <c r="G41" s="40">
        <f t="shared" ref="G41" si="11">F41/12</f>
        <v>0</v>
      </c>
      <c r="H41" s="49" t="e">
        <f t="shared" ref="H41" si="12">F41/B41</f>
        <v>#DIV/0!</v>
      </c>
      <c r="I41" s="48">
        <f t="shared" ref="I41" si="13">(B41*D41)-F41</f>
        <v>0</v>
      </c>
      <c r="J41" s="40">
        <f t="shared" ref="J41" si="14">I41/12</f>
        <v>0</v>
      </c>
      <c r="K41" s="49" t="e">
        <f t="shared" ref="K41" si="15">I41/B41</f>
        <v>#DIV/0!</v>
      </c>
      <c r="L41" s="50" t="s">
        <v>39</v>
      </c>
      <c r="M41" s="48">
        <f t="shared" ref="M41" si="16">F41+I41</f>
        <v>0</v>
      </c>
      <c r="N41" s="51" t="e">
        <f t="shared" ref="N41" si="17">H41+K41</f>
        <v>#DIV/0!</v>
      </c>
    </row>
    <row r="42" spans="1:14" ht="17.25" thickBot="1" x14ac:dyDescent="0.35">
      <c r="A42" s="53" t="s">
        <v>39</v>
      </c>
      <c r="B42" s="54">
        <f t="shared" si="1"/>
        <v>0</v>
      </c>
      <c r="C42" s="52" t="s">
        <v>40</v>
      </c>
      <c r="D42" s="46">
        <v>0</v>
      </c>
      <c r="E42" s="108">
        <f>B42</f>
        <v>0</v>
      </c>
      <c r="F42" s="55">
        <f t="shared" si="2"/>
        <v>0</v>
      </c>
      <c r="G42" s="56">
        <f t="shared" si="3"/>
        <v>0</v>
      </c>
      <c r="H42" s="57" t="e">
        <f t="shared" si="5"/>
        <v>#DIV/0!</v>
      </c>
      <c r="I42" s="55">
        <f t="shared" si="6"/>
        <v>0</v>
      </c>
      <c r="J42" s="56">
        <f t="shared" si="4"/>
        <v>0</v>
      </c>
      <c r="K42" s="57" t="e">
        <f t="shared" si="7"/>
        <v>#DIV/0!</v>
      </c>
      <c r="L42" s="58" t="s">
        <v>39</v>
      </c>
      <c r="M42" s="55">
        <f t="shared" si="8"/>
        <v>0</v>
      </c>
      <c r="N42" s="59" t="e">
        <f t="shared" si="9"/>
        <v>#DIV/0!</v>
      </c>
    </row>
    <row r="43" spans="1:14" s="93" customFormat="1" x14ac:dyDescent="0.3">
      <c r="A43" s="86"/>
      <c r="B43" s="85"/>
      <c r="C43" s="87"/>
      <c r="D43" s="88"/>
      <c r="E43" s="89"/>
      <c r="F43" s="85"/>
      <c r="G43" s="90"/>
      <c r="H43" s="91"/>
      <c r="I43" s="85"/>
      <c r="J43" s="90"/>
      <c r="K43" s="91"/>
      <c r="L43" s="92"/>
      <c r="M43" s="85"/>
      <c r="N43" s="91"/>
    </row>
    <row r="44" spans="1:14" ht="17.25" thickBot="1" x14ac:dyDescent="0.3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8"/>
      <c r="M44" s="93"/>
      <c r="N44" s="93"/>
    </row>
    <row r="45" spans="1:14" ht="19.5" customHeight="1" thickBot="1" x14ac:dyDescent="0.35">
      <c r="A45" s="93"/>
      <c r="B45" s="93"/>
      <c r="C45" s="93"/>
      <c r="D45" s="93"/>
      <c r="E45" s="93"/>
      <c r="F45" s="128" t="s">
        <v>11</v>
      </c>
      <c r="G45" s="129"/>
      <c r="H45" s="130"/>
      <c r="I45" s="131" t="e">
        <f>C8</f>
        <v>#DIV/0!</v>
      </c>
      <c r="J45" s="132" t="s">
        <v>41</v>
      </c>
      <c r="K45" s="128"/>
      <c r="L45" s="130"/>
      <c r="M45" s="98"/>
      <c r="N45" s="93"/>
    </row>
    <row r="46" spans="1:14" ht="54.75" customHeight="1" thickBot="1" x14ac:dyDescent="0.35">
      <c r="A46" s="93"/>
      <c r="B46" s="93"/>
      <c r="C46" s="93"/>
      <c r="D46" s="93"/>
      <c r="E46" s="93"/>
      <c r="F46" s="126" t="s">
        <v>24</v>
      </c>
      <c r="G46" s="126" t="s">
        <v>42</v>
      </c>
      <c r="H46" s="127" t="s">
        <v>43</v>
      </c>
      <c r="I46" s="126" t="s">
        <v>44</v>
      </c>
      <c r="J46" s="126" t="s">
        <v>45</v>
      </c>
      <c r="K46" s="127" t="s">
        <v>46</v>
      </c>
      <c r="L46" s="127" t="s">
        <v>35</v>
      </c>
      <c r="M46" s="93"/>
      <c r="N46" s="93"/>
    </row>
    <row r="47" spans="1:14" ht="17.25" thickBot="1" x14ac:dyDescent="0.35">
      <c r="A47" s="93"/>
      <c r="B47" s="93"/>
      <c r="C47" s="93"/>
      <c r="D47" s="93"/>
      <c r="E47" s="93"/>
      <c r="F47" s="26" t="s">
        <v>38</v>
      </c>
      <c r="G47" s="80">
        <f>G21</f>
        <v>8304.1666666666661</v>
      </c>
      <c r="H47" s="79" t="e">
        <f>G47/D8</f>
        <v>#DIV/0!</v>
      </c>
      <c r="I47" s="27">
        <f>I21</f>
        <v>25350</v>
      </c>
      <c r="J47" s="31">
        <f>I47/12</f>
        <v>2112.5</v>
      </c>
      <c r="K47" s="33" t="e">
        <f>J47/D8</f>
        <v>#DIV/0!</v>
      </c>
      <c r="L47" s="81" t="s">
        <v>47</v>
      </c>
      <c r="M47" s="93"/>
      <c r="N47" s="93"/>
    </row>
    <row r="48" spans="1:14" ht="15.6" customHeight="1" x14ac:dyDescent="0.3">
      <c r="A48" s="93"/>
      <c r="B48" s="93"/>
      <c r="C48" s="93"/>
      <c r="D48" s="93"/>
      <c r="E48" s="93"/>
      <c r="F48" s="107" t="str">
        <f>A22</f>
        <v>x</v>
      </c>
      <c r="G48" s="96">
        <f>G22</f>
        <v>0</v>
      </c>
      <c r="H48" s="94" t="e">
        <f>G48/D8</f>
        <v>#DIV/0!</v>
      </c>
      <c r="I48" s="39">
        <f>I22</f>
        <v>0</v>
      </c>
      <c r="J48" s="82">
        <f>I48/12</f>
        <v>0</v>
      </c>
      <c r="K48" s="105" t="e">
        <f>J48/D8</f>
        <v>#DIV/0!</v>
      </c>
      <c r="L48" s="101" t="str">
        <f>L22</f>
        <v>x</v>
      </c>
      <c r="M48" s="93"/>
      <c r="N48" s="93"/>
    </row>
    <row r="49" spans="1:14" ht="15.6" customHeight="1" x14ac:dyDescent="0.3">
      <c r="A49" s="93"/>
      <c r="B49" s="93"/>
      <c r="C49" s="93"/>
      <c r="D49" s="93"/>
      <c r="E49" s="93"/>
      <c r="F49" s="107" t="str">
        <f>A23</f>
        <v>x</v>
      </c>
      <c r="G49" s="97">
        <f>G23</f>
        <v>0</v>
      </c>
      <c r="H49" s="95" t="e">
        <f>G49/D8</f>
        <v>#DIV/0!</v>
      </c>
      <c r="I49" s="48">
        <f>I23</f>
        <v>0</v>
      </c>
      <c r="J49" s="83">
        <f t="shared" ref="J49:J68" si="18">I49/12</f>
        <v>0</v>
      </c>
      <c r="K49" s="106" t="e">
        <f>J49/D8</f>
        <v>#DIV/0!</v>
      </c>
      <c r="L49" s="101" t="str">
        <f t="shared" ref="L49:L68" si="19">L23</f>
        <v>x</v>
      </c>
      <c r="M49" s="93"/>
      <c r="N49" s="93"/>
    </row>
    <row r="50" spans="1:14" x14ac:dyDescent="0.3">
      <c r="A50" s="93"/>
      <c r="B50" s="93"/>
      <c r="C50" s="93"/>
      <c r="D50" s="93"/>
      <c r="E50" s="93"/>
      <c r="F50" s="107" t="str">
        <f>A24</f>
        <v>x</v>
      </c>
      <c r="G50" s="97">
        <f>G24</f>
        <v>0</v>
      </c>
      <c r="H50" s="95" t="e">
        <f>G50/D8</f>
        <v>#DIV/0!</v>
      </c>
      <c r="I50" s="48">
        <f>I24</f>
        <v>0</v>
      </c>
      <c r="J50" s="83">
        <f t="shared" si="18"/>
        <v>0</v>
      </c>
      <c r="K50" s="106" t="e">
        <f>J50/D8</f>
        <v>#DIV/0!</v>
      </c>
      <c r="L50" s="101" t="str">
        <f t="shared" si="19"/>
        <v>x</v>
      </c>
      <c r="M50" s="93"/>
      <c r="N50" s="93"/>
    </row>
    <row r="51" spans="1:14" x14ac:dyDescent="0.3">
      <c r="A51" s="93"/>
      <c r="B51" s="93"/>
      <c r="C51" s="93"/>
      <c r="D51" s="93"/>
      <c r="E51" s="93"/>
      <c r="F51" s="107" t="str">
        <f t="shared" ref="F51:F68" si="20">A25</f>
        <v>x</v>
      </c>
      <c r="G51" s="97">
        <f t="shared" ref="G51:G68" si="21">G25</f>
        <v>0</v>
      </c>
      <c r="H51" s="95" t="e">
        <f>G51/D8</f>
        <v>#DIV/0!</v>
      </c>
      <c r="I51" s="48">
        <f t="shared" ref="I51:I59" si="22">I25</f>
        <v>0</v>
      </c>
      <c r="J51" s="83">
        <f t="shared" si="18"/>
        <v>0</v>
      </c>
      <c r="K51" s="106" t="e">
        <f>J51/D8</f>
        <v>#DIV/0!</v>
      </c>
      <c r="L51" s="101" t="str">
        <f t="shared" si="19"/>
        <v>x</v>
      </c>
      <c r="M51" s="93"/>
      <c r="N51" s="93"/>
    </row>
    <row r="52" spans="1:14" x14ac:dyDescent="0.3">
      <c r="A52" s="93"/>
      <c r="B52" s="93"/>
      <c r="C52" s="93"/>
      <c r="D52" s="93"/>
      <c r="E52" s="93"/>
      <c r="F52" s="107" t="str">
        <f t="shared" si="20"/>
        <v>x</v>
      </c>
      <c r="G52" s="97">
        <f t="shared" si="21"/>
        <v>0</v>
      </c>
      <c r="H52" s="95" t="e">
        <f>G52/D8</f>
        <v>#DIV/0!</v>
      </c>
      <c r="I52" s="48">
        <f t="shared" si="22"/>
        <v>0</v>
      </c>
      <c r="J52" s="83">
        <f t="shared" si="18"/>
        <v>0</v>
      </c>
      <c r="K52" s="106" t="e">
        <f>J52/D8</f>
        <v>#DIV/0!</v>
      </c>
      <c r="L52" s="101" t="str">
        <f t="shared" si="19"/>
        <v>x</v>
      </c>
      <c r="M52" s="93"/>
      <c r="N52" s="93"/>
    </row>
    <row r="53" spans="1:14" x14ac:dyDescent="0.3">
      <c r="A53" s="93"/>
      <c r="B53" s="93"/>
      <c r="C53" s="93"/>
      <c r="D53" s="93"/>
      <c r="E53" s="93"/>
      <c r="F53" s="107" t="str">
        <f t="shared" si="20"/>
        <v>x</v>
      </c>
      <c r="G53" s="97">
        <f t="shared" si="21"/>
        <v>0</v>
      </c>
      <c r="H53" s="95" t="e">
        <f>G53/D8</f>
        <v>#DIV/0!</v>
      </c>
      <c r="I53" s="48">
        <f t="shared" si="22"/>
        <v>0</v>
      </c>
      <c r="J53" s="83">
        <f t="shared" si="18"/>
        <v>0</v>
      </c>
      <c r="K53" s="106" t="e">
        <f>J53/D8</f>
        <v>#DIV/0!</v>
      </c>
      <c r="L53" s="101" t="str">
        <f t="shared" si="19"/>
        <v>x</v>
      </c>
      <c r="M53" s="93"/>
      <c r="N53" s="93"/>
    </row>
    <row r="54" spans="1:14" x14ac:dyDescent="0.3">
      <c r="A54" s="93"/>
      <c r="B54" s="93"/>
      <c r="C54" s="93"/>
      <c r="D54" s="93"/>
      <c r="E54" s="93"/>
      <c r="F54" s="107" t="str">
        <f t="shared" si="20"/>
        <v>x</v>
      </c>
      <c r="G54" s="97">
        <f t="shared" si="21"/>
        <v>0</v>
      </c>
      <c r="H54" s="95" t="e">
        <f>G54/D8</f>
        <v>#DIV/0!</v>
      </c>
      <c r="I54" s="48">
        <f t="shared" si="22"/>
        <v>0</v>
      </c>
      <c r="J54" s="83">
        <f t="shared" si="18"/>
        <v>0</v>
      </c>
      <c r="K54" s="106" t="e">
        <f>J54/D8</f>
        <v>#DIV/0!</v>
      </c>
      <c r="L54" s="101" t="str">
        <f t="shared" si="19"/>
        <v>x</v>
      </c>
      <c r="M54" s="93"/>
      <c r="N54" s="93"/>
    </row>
    <row r="55" spans="1:14" x14ac:dyDescent="0.3">
      <c r="A55" s="93"/>
      <c r="B55" s="93"/>
      <c r="C55" s="93"/>
      <c r="D55" s="93"/>
      <c r="E55" s="93"/>
      <c r="F55" s="107" t="str">
        <f t="shared" si="20"/>
        <v>x</v>
      </c>
      <c r="G55" s="97">
        <f t="shared" si="21"/>
        <v>0</v>
      </c>
      <c r="H55" s="95" t="e">
        <f>G55/D8</f>
        <v>#DIV/0!</v>
      </c>
      <c r="I55" s="48">
        <f t="shared" si="22"/>
        <v>0</v>
      </c>
      <c r="J55" s="83">
        <f t="shared" si="18"/>
        <v>0</v>
      </c>
      <c r="K55" s="106" t="e">
        <f>J55/D8</f>
        <v>#DIV/0!</v>
      </c>
      <c r="L55" s="101" t="str">
        <f t="shared" si="19"/>
        <v>x</v>
      </c>
      <c r="M55" s="93"/>
      <c r="N55" s="93"/>
    </row>
    <row r="56" spans="1:14" x14ac:dyDescent="0.3">
      <c r="A56" s="93"/>
      <c r="B56" s="93"/>
      <c r="C56" s="93"/>
      <c r="D56" s="93"/>
      <c r="E56" s="93"/>
      <c r="F56" s="107" t="str">
        <f t="shared" si="20"/>
        <v>x</v>
      </c>
      <c r="G56" s="97">
        <f t="shared" si="21"/>
        <v>0</v>
      </c>
      <c r="H56" s="95" t="e">
        <f>G56/D8</f>
        <v>#DIV/0!</v>
      </c>
      <c r="I56" s="48">
        <f t="shared" si="22"/>
        <v>0</v>
      </c>
      <c r="J56" s="83">
        <f t="shared" si="18"/>
        <v>0</v>
      </c>
      <c r="K56" s="106" t="e">
        <f>J56/D8</f>
        <v>#DIV/0!</v>
      </c>
      <c r="L56" s="101" t="str">
        <f t="shared" si="19"/>
        <v>x</v>
      </c>
      <c r="M56" s="93"/>
      <c r="N56" s="93"/>
    </row>
    <row r="57" spans="1:14" x14ac:dyDescent="0.3">
      <c r="A57" s="93"/>
      <c r="B57" s="93"/>
      <c r="C57" s="93"/>
      <c r="D57" s="93"/>
      <c r="E57" s="93"/>
      <c r="F57" s="107" t="str">
        <f t="shared" si="20"/>
        <v>x</v>
      </c>
      <c r="G57" s="97">
        <f t="shared" si="21"/>
        <v>0</v>
      </c>
      <c r="H57" s="95" t="e">
        <f>G57/D8</f>
        <v>#DIV/0!</v>
      </c>
      <c r="I57" s="48">
        <f t="shared" si="22"/>
        <v>0</v>
      </c>
      <c r="J57" s="83">
        <f t="shared" si="18"/>
        <v>0</v>
      </c>
      <c r="K57" s="106" t="e">
        <f>J57/D8</f>
        <v>#DIV/0!</v>
      </c>
      <c r="L57" s="101" t="str">
        <f t="shared" si="19"/>
        <v>x</v>
      </c>
      <c r="M57" s="93"/>
      <c r="N57" s="93"/>
    </row>
    <row r="58" spans="1:14" x14ac:dyDescent="0.3">
      <c r="A58" s="93"/>
      <c r="B58" s="93"/>
      <c r="C58" s="93"/>
      <c r="D58" s="93"/>
      <c r="E58" s="93"/>
      <c r="F58" s="107" t="str">
        <f t="shared" si="20"/>
        <v>x</v>
      </c>
      <c r="G58" s="97">
        <f t="shared" si="21"/>
        <v>0</v>
      </c>
      <c r="H58" s="95" t="e">
        <f>G58/D8</f>
        <v>#DIV/0!</v>
      </c>
      <c r="I58" s="48">
        <f t="shared" si="22"/>
        <v>0</v>
      </c>
      <c r="J58" s="83">
        <f t="shared" si="18"/>
        <v>0</v>
      </c>
      <c r="K58" s="106" t="e">
        <f>J58/D8</f>
        <v>#DIV/0!</v>
      </c>
      <c r="L58" s="101" t="str">
        <f t="shared" si="19"/>
        <v>x</v>
      </c>
      <c r="M58" s="93"/>
      <c r="N58" s="93"/>
    </row>
    <row r="59" spans="1:14" x14ac:dyDescent="0.3">
      <c r="A59" s="93"/>
      <c r="B59" s="93"/>
      <c r="C59" s="93"/>
      <c r="D59" s="93"/>
      <c r="E59" s="93"/>
      <c r="F59" s="107" t="str">
        <f t="shared" si="20"/>
        <v>x</v>
      </c>
      <c r="G59" s="97">
        <f t="shared" si="21"/>
        <v>0</v>
      </c>
      <c r="H59" s="95" t="e">
        <f>G59/D8</f>
        <v>#DIV/0!</v>
      </c>
      <c r="I59" s="48">
        <f t="shared" si="22"/>
        <v>0</v>
      </c>
      <c r="J59" s="83">
        <f t="shared" si="18"/>
        <v>0</v>
      </c>
      <c r="K59" s="106" t="e">
        <f>J59/D8</f>
        <v>#DIV/0!</v>
      </c>
      <c r="L59" s="101" t="str">
        <f t="shared" si="19"/>
        <v>x</v>
      </c>
      <c r="M59" s="93"/>
      <c r="N59" s="93"/>
    </row>
    <row r="60" spans="1:14" x14ac:dyDescent="0.3">
      <c r="A60" s="93"/>
      <c r="B60" s="93"/>
      <c r="C60" s="93"/>
      <c r="D60" s="93"/>
      <c r="E60" s="93"/>
      <c r="F60" s="107" t="str">
        <f t="shared" si="20"/>
        <v>x</v>
      </c>
      <c r="G60" s="97">
        <f t="shared" si="21"/>
        <v>0</v>
      </c>
      <c r="H60" s="95" t="e">
        <f>G60/D8</f>
        <v>#DIV/0!</v>
      </c>
      <c r="I60" s="48">
        <f>I25</f>
        <v>0</v>
      </c>
      <c r="J60" s="83">
        <f t="shared" si="18"/>
        <v>0</v>
      </c>
      <c r="K60" s="106" t="e">
        <f>J60/D8</f>
        <v>#DIV/0!</v>
      </c>
      <c r="L60" s="101" t="str">
        <f t="shared" si="19"/>
        <v>x</v>
      </c>
      <c r="M60" s="93"/>
      <c r="N60" s="93"/>
    </row>
    <row r="61" spans="1:14" x14ac:dyDescent="0.3">
      <c r="A61" s="93"/>
      <c r="B61" s="93"/>
      <c r="C61" s="93"/>
      <c r="D61" s="93"/>
      <c r="E61" s="93"/>
      <c r="F61" s="107" t="str">
        <f t="shared" si="20"/>
        <v>x</v>
      </c>
      <c r="G61" s="97">
        <f t="shared" si="21"/>
        <v>0</v>
      </c>
      <c r="H61" s="95" t="e">
        <f>G61/D8</f>
        <v>#DIV/0!</v>
      </c>
      <c r="I61" s="48">
        <f>I26</f>
        <v>0</v>
      </c>
      <c r="J61" s="83">
        <f t="shared" si="18"/>
        <v>0</v>
      </c>
      <c r="K61" s="106" t="e">
        <f>J61/D8</f>
        <v>#DIV/0!</v>
      </c>
      <c r="L61" s="101" t="str">
        <f t="shared" si="19"/>
        <v>x</v>
      </c>
      <c r="M61" s="93"/>
      <c r="N61" s="93"/>
    </row>
    <row r="62" spans="1:14" x14ac:dyDescent="0.3">
      <c r="A62" s="93"/>
      <c r="B62" s="93"/>
      <c r="C62" s="93"/>
      <c r="D62" s="93"/>
      <c r="E62" s="93"/>
      <c r="F62" s="107" t="str">
        <f t="shared" si="20"/>
        <v>x</v>
      </c>
      <c r="G62" s="97">
        <f t="shared" si="21"/>
        <v>0</v>
      </c>
      <c r="H62" s="95" t="e">
        <f>G62/D8</f>
        <v>#DIV/0!</v>
      </c>
      <c r="I62" s="48">
        <f>I27</f>
        <v>0</v>
      </c>
      <c r="J62" s="83">
        <f t="shared" si="18"/>
        <v>0</v>
      </c>
      <c r="K62" s="106" t="e">
        <f>J62/D8</f>
        <v>#DIV/0!</v>
      </c>
      <c r="L62" s="101" t="str">
        <f t="shared" si="19"/>
        <v>x</v>
      </c>
      <c r="M62" s="93"/>
      <c r="N62" s="93"/>
    </row>
    <row r="63" spans="1:14" x14ac:dyDescent="0.3">
      <c r="A63" s="93"/>
      <c r="B63" s="93"/>
      <c r="C63" s="93"/>
      <c r="D63" s="93"/>
      <c r="E63" s="93"/>
      <c r="F63" s="107" t="str">
        <f t="shared" si="20"/>
        <v>x</v>
      </c>
      <c r="G63" s="97">
        <f t="shared" si="21"/>
        <v>0</v>
      </c>
      <c r="H63" s="95" t="e">
        <f>G63/D8</f>
        <v>#DIV/0!</v>
      </c>
      <c r="I63" s="48">
        <f t="shared" ref="I63:I68" si="23">I37</f>
        <v>0</v>
      </c>
      <c r="J63" s="83">
        <f t="shared" si="18"/>
        <v>0</v>
      </c>
      <c r="K63" s="106" t="e">
        <f>J63/D8</f>
        <v>#DIV/0!</v>
      </c>
      <c r="L63" s="101" t="str">
        <f t="shared" si="19"/>
        <v>x</v>
      </c>
      <c r="M63" s="93"/>
      <c r="N63" s="93"/>
    </row>
    <row r="64" spans="1:14" x14ac:dyDescent="0.3">
      <c r="A64" s="93"/>
      <c r="B64" s="93"/>
      <c r="C64" s="93"/>
      <c r="D64" s="93"/>
      <c r="E64" s="93"/>
      <c r="F64" s="107" t="str">
        <f t="shared" si="20"/>
        <v>x</v>
      </c>
      <c r="G64" s="97">
        <f t="shared" si="21"/>
        <v>0</v>
      </c>
      <c r="H64" s="95" t="e">
        <f>G64/D8</f>
        <v>#DIV/0!</v>
      </c>
      <c r="I64" s="48">
        <f t="shared" si="23"/>
        <v>0</v>
      </c>
      <c r="J64" s="83">
        <f t="shared" si="18"/>
        <v>0</v>
      </c>
      <c r="K64" s="106" t="e">
        <f>J64/D8</f>
        <v>#DIV/0!</v>
      </c>
      <c r="L64" s="101" t="str">
        <f t="shared" si="19"/>
        <v>x</v>
      </c>
      <c r="M64" s="93"/>
      <c r="N64" s="93"/>
    </row>
    <row r="65" spans="1:14" x14ac:dyDescent="0.3">
      <c r="A65" s="93"/>
      <c r="B65" s="93"/>
      <c r="C65" s="93"/>
      <c r="D65" s="93"/>
      <c r="E65" s="93"/>
      <c r="F65" s="107" t="str">
        <f t="shared" si="20"/>
        <v>x</v>
      </c>
      <c r="G65" s="97">
        <f t="shared" si="21"/>
        <v>0</v>
      </c>
      <c r="H65" s="95" t="e">
        <f>G65/D8</f>
        <v>#DIV/0!</v>
      </c>
      <c r="I65" s="48">
        <f t="shared" si="23"/>
        <v>0</v>
      </c>
      <c r="J65" s="83">
        <f t="shared" si="18"/>
        <v>0</v>
      </c>
      <c r="K65" s="106" t="e">
        <f>J65/D8</f>
        <v>#DIV/0!</v>
      </c>
      <c r="L65" s="101" t="str">
        <f t="shared" si="19"/>
        <v>x</v>
      </c>
      <c r="M65" s="93"/>
      <c r="N65" s="93"/>
    </row>
    <row r="66" spans="1:14" x14ac:dyDescent="0.3">
      <c r="A66" s="93"/>
      <c r="B66" s="93"/>
      <c r="C66" s="93"/>
      <c r="D66" s="93"/>
      <c r="E66" s="93"/>
      <c r="F66" s="107" t="str">
        <f t="shared" si="20"/>
        <v>x</v>
      </c>
      <c r="G66" s="97">
        <f t="shared" si="21"/>
        <v>0</v>
      </c>
      <c r="H66" s="95" t="e">
        <f>G66/D8</f>
        <v>#DIV/0!</v>
      </c>
      <c r="I66" s="48">
        <f t="shared" si="23"/>
        <v>0</v>
      </c>
      <c r="J66" s="83">
        <f t="shared" si="18"/>
        <v>0</v>
      </c>
      <c r="K66" s="106" t="e">
        <f>J66/D8</f>
        <v>#DIV/0!</v>
      </c>
      <c r="L66" s="101" t="str">
        <f t="shared" si="19"/>
        <v>x</v>
      </c>
      <c r="M66" s="93"/>
      <c r="N66" s="93"/>
    </row>
    <row r="67" spans="1:14" x14ac:dyDescent="0.3">
      <c r="A67" s="93"/>
      <c r="B67" s="93"/>
      <c r="C67" s="93"/>
      <c r="D67" s="93"/>
      <c r="E67" s="93"/>
      <c r="F67" s="107" t="str">
        <f t="shared" si="20"/>
        <v>x</v>
      </c>
      <c r="G67" s="97">
        <f t="shared" si="21"/>
        <v>0</v>
      </c>
      <c r="H67" s="95" t="e">
        <f>G67/D8</f>
        <v>#DIV/0!</v>
      </c>
      <c r="I67" s="48">
        <f t="shared" si="23"/>
        <v>0</v>
      </c>
      <c r="J67" s="83">
        <f t="shared" si="18"/>
        <v>0</v>
      </c>
      <c r="K67" s="106" t="e">
        <f>J67/D8</f>
        <v>#DIV/0!</v>
      </c>
      <c r="L67" s="101" t="str">
        <f t="shared" si="19"/>
        <v>x</v>
      </c>
      <c r="M67" s="93"/>
      <c r="N67" s="93"/>
    </row>
    <row r="68" spans="1:14" ht="17.25" thickBot="1" x14ac:dyDescent="0.35">
      <c r="A68" s="93"/>
      <c r="B68" s="93"/>
      <c r="C68" s="93"/>
      <c r="D68" s="93"/>
      <c r="E68" s="93"/>
      <c r="F68" s="107" t="str">
        <f t="shared" si="20"/>
        <v>x</v>
      </c>
      <c r="G68" s="97">
        <f t="shared" si="21"/>
        <v>0</v>
      </c>
      <c r="H68" s="95" t="e">
        <f>G68/D8</f>
        <v>#DIV/0!</v>
      </c>
      <c r="I68" s="55">
        <f t="shared" si="23"/>
        <v>0</v>
      </c>
      <c r="J68" s="83">
        <f t="shared" si="18"/>
        <v>0</v>
      </c>
      <c r="K68" s="106" t="e">
        <f>J68/D8</f>
        <v>#DIV/0!</v>
      </c>
      <c r="L68" s="101" t="str">
        <f t="shared" si="19"/>
        <v>x</v>
      </c>
      <c r="M68" s="93"/>
      <c r="N68" s="93"/>
    </row>
    <row r="69" spans="1:14" x14ac:dyDescent="0.3">
      <c r="A69" s="93"/>
      <c r="B69" s="93"/>
      <c r="C69" s="93"/>
      <c r="D69" s="93"/>
      <c r="E69" s="93"/>
      <c r="F69" s="93"/>
      <c r="G69" s="99"/>
      <c r="H69" s="99"/>
      <c r="I69" s="99"/>
      <c r="J69" s="99"/>
      <c r="K69" s="99"/>
      <c r="L69" s="100"/>
      <c r="M69" s="93"/>
      <c r="N69" s="93"/>
    </row>
    <row r="70" spans="1:14" x14ac:dyDescent="0.3">
      <c r="F70" s="93"/>
      <c r="G70" s="99"/>
      <c r="H70" s="99"/>
      <c r="I70" s="99"/>
      <c r="J70" s="99"/>
      <c r="K70" s="99"/>
      <c r="L70" s="100"/>
    </row>
    <row r="71" spans="1:14" x14ac:dyDescent="0.3">
      <c r="G71" s="5"/>
      <c r="H71" s="5"/>
      <c r="I71" s="5"/>
      <c r="J71" s="5"/>
      <c r="K71" s="5"/>
      <c r="L71" s="84"/>
    </row>
  </sheetData>
  <sheetProtection algorithmName="SHA-512" hashValue="iBCwHafs78AtlNhSolieGYia4VRVokdDXzaFwQke9nl6j6sLWX5IQsHhypkD9uZzj2AfVeojF+xJUYgxnTd32w==" saltValue="z9zFlK4xPBBQ15Ch5RC+lw==" spinCount="100000" sheet="1" objects="1" scenarios="1" selectLockedCells="1"/>
  <protectedRanges>
    <protectedRange sqref="L21:L43 F47:F68 L47:L68 C21:D43 A21:A43" name="Editable Range"/>
  </protectedRanges>
  <mergeCells count="12">
    <mergeCell ref="F7:J7"/>
    <mergeCell ref="K45:L45"/>
    <mergeCell ref="A1:N2"/>
    <mergeCell ref="F5:J5"/>
    <mergeCell ref="G14:J14"/>
    <mergeCell ref="F19:G19"/>
    <mergeCell ref="I19:J19"/>
    <mergeCell ref="B3:D3"/>
    <mergeCell ref="B18:E18"/>
    <mergeCell ref="C5:E5"/>
    <mergeCell ref="G8:J8"/>
    <mergeCell ref="F45:H45"/>
  </mergeCells>
  <dataValidations count="1">
    <dataValidation type="list" allowBlank="1" showInputMessage="1" showErrorMessage="1" sqref="C43 C21:C40" xr:uid="{00000000-0002-0000-0000-000000000000}">
      <formula1>$A$14:$A$16</formula1>
    </dataValidation>
  </dataValidations>
  <hyperlinks>
    <hyperlink ref="G14" r:id="rId1" display="https://www.hhs.gov/about/agencies/orgchart/index.html" xr:uid="{00000000-0004-0000-0000-000000000000}"/>
    <hyperlink ref="G14:J14" r:id="rId2" display="http://www.hhs.gov/about/agencies/orgchart/index.html" xr:uid="{00000000-0004-0000-0000-000001000000}"/>
  </hyperlinks>
  <pageMargins left="0.7" right="0.7" top="0.75" bottom="0.75" header="0.3" footer="0.3"/>
  <pageSetup scale="44" orientation="landscape" verticalDpi="1200"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F5E8E7FF84BBA0D8EC2CEA3BC61" ma:contentTypeVersion="14" ma:contentTypeDescription="Create a new document." ma:contentTypeScope="" ma:versionID="eff8b8bc4516c64ab5ed91b6eb54d2e8">
  <xsd:schema xmlns:xsd="http://www.w3.org/2001/XMLSchema" xmlns:xs="http://www.w3.org/2001/XMLSchema" xmlns:p="http://schemas.microsoft.com/office/2006/metadata/properties" xmlns:ns2="3e12516e-91dc-4192-81c0-9c5f5ef697c5" xmlns:ns3="bcc59027-23c4-4d25-b353-227e0bcaadf1" targetNamespace="http://schemas.microsoft.com/office/2006/metadata/properties" ma:root="true" ma:fieldsID="375c53f3356e78cd716440c689b96f5a" ns2:_="" ns3:_="">
    <xsd:import namespace="3e12516e-91dc-4192-81c0-9c5f5ef697c5"/>
    <xsd:import namespace="bcc59027-23c4-4d25-b353-227e0bcaad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2516e-91dc-4192-81c0-9c5f5ef697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59027-23c4-4d25-b353-227e0bcaa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8FBC7-9B11-4A9C-A38B-E6EE5EADD5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9336B2-F188-4EAF-B69E-2C403BEDBC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ADA3B2-4326-446C-8CE7-5261A0F0AC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12516e-91dc-4192-81c0-9c5f5ef697c5"/>
    <ds:schemaRef ds:uri="bcc59027-23c4-4d25-b353-227e0bcaa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Cap </vt:lpstr>
      <vt:lpstr>'Salary Cap '!Print_Area</vt:lpstr>
    </vt:vector>
  </TitlesOfParts>
  <Manager/>
  <Company>UNT HSC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Barakat, Mazen</dc:creator>
  <cp:keywords/>
  <dc:description/>
  <cp:lastModifiedBy>O'Brien, Karissa</cp:lastModifiedBy>
  <cp:revision/>
  <dcterms:created xsi:type="dcterms:W3CDTF">2016-02-10T17:53:31Z</dcterms:created>
  <dcterms:modified xsi:type="dcterms:W3CDTF">2021-07-29T18:43:45Z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0x0101001F045F5E8E7FF84BBA0D8EC2CEA3BC61</vt:lpwstr>
  </property>
</Properties>
</file>