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rad\MyProjects\IT-Manager\PROJECTS-REPORTS-&amp;-QUERIES\WEBSITE\Salary-Cap-Calculator\"/>
    </mc:Choice>
  </mc:AlternateContent>
  <workbookProtection workbookAlgorithmName="SHA-512" workbookHashValue="dSt2irdVXcyU6XPYf2DOd9ohSWQtJWxbwnV3k1oVK6/E91nZquBENef3Q9TP1d2/cOhjI6WEDBpZrgW4XeQeVQ==" workbookSaltValue="fp9zMt5Qp9VVQrRelSMl4g==" workbookSpinCount="100000" lockStructure="1"/>
  <bookViews>
    <workbookView xWindow="0" yWindow="0" windowWidth="25830" windowHeight="10650"/>
  </bookViews>
  <sheets>
    <sheet name="Salary Cap " sheetId="1" r:id="rId1"/>
  </sheets>
  <definedNames>
    <definedName name="_xlnm.Print_Area" localSheetId="0">'Salary Cap '!$A$1:$N$49</definedName>
  </definedNames>
  <calcPr calcId="162913"/>
</workbook>
</file>

<file path=xl/calcChain.xml><?xml version="1.0" encoding="utf-8"?>
<calcChain xmlns="http://schemas.openxmlformats.org/spreadsheetml/2006/main">
  <c r="F39" i="1" l="1"/>
  <c r="F40" i="1"/>
  <c r="F41" i="1"/>
  <c r="F42" i="1"/>
  <c r="F43" i="1"/>
  <c r="F44" i="1"/>
  <c r="F45" i="1"/>
  <c r="F46" i="1"/>
  <c r="F47" i="1"/>
  <c r="F48" i="1"/>
  <c r="F38" i="1"/>
  <c r="L40" i="1" l="1"/>
  <c r="L39" i="1" l="1"/>
  <c r="L41" i="1"/>
  <c r="L42" i="1"/>
  <c r="L43" i="1"/>
  <c r="L44" i="1"/>
  <c r="L45" i="1"/>
  <c r="L46" i="1"/>
  <c r="L47" i="1"/>
  <c r="L48" i="1"/>
  <c r="L38" i="1"/>
  <c r="D9" i="1"/>
  <c r="D8" i="1"/>
  <c r="B10" i="1"/>
  <c r="B5" i="1" s="1"/>
  <c r="D10" i="1" l="1"/>
  <c r="C9" i="1"/>
  <c r="C8" i="1"/>
  <c r="I35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22" i="1"/>
  <c r="F22" i="1" s="1"/>
  <c r="B25" i="1"/>
  <c r="B22" i="1"/>
  <c r="B23" i="1"/>
  <c r="B24" i="1"/>
  <c r="B26" i="1"/>
  <c r="B27" i="1"/>
  <c r="B28" i="1"/>
  <c r="B29" i="1"/>
  <c r="B30" i="1"/>
  <c r="B31" i="1"/>
  <c r="B32" i="1"/>
  <c r="E21" i="1"/>
  <c r="F21" i="1" s="1"/>
  <c r="C10" i="1" l="1"/>
  <c r="I30" i="1"/>
  <c r="I46" i="1" s="1"/>
  <c r="J46" i="1" s="1"/>
  <c r="K46" i="1" s="1"/>
  <c r="G30" i="1"/>
  <c r="G46" i="1" s="1"/>
  <c r="H46" i="1" s="1"/>
  <c r="H30" i="1"/>
  <c r="I26" i="1"/>
  <c r="H26" i="1"/>
  <c r="G26" i="1"/>
  <c r="G42" i="1" s="1"/>
  <c r="H42" i="1" s="1"/>
  <c r="H21" i="1"/>
  <c r="G21" i="1"/>
  <c r="G37" i="1" s="1"/>
  <c r="H37" i="1" s="1"/>
  <c r="I21" i="1"/>
  <c r="H22" i="1"/>
  <c r="I22" i="1"/>
  <c r="I38" i="1" s="1"/>
  <c r="J38" i="1" s="1"/>
  <c r="K38" i="1" s="1"/>
  <c r="G22" i="1"/>
  <c r="G38" i="1" s="1"/>
  <c r="H38" i="1" s="1"/>
  <c r="I29" i="1"/>
  <c r="I45" i="1" s="1"/>
  <c r="J45" i="1" s="1"/>
  <c r="K45" i="1" s="1"/>
  <c r="G29" i="1"/>
  <c r="G45" i="1" s="1"/>
  <c r="H45" i="1" s="1"/>
  <c r="H29" i="1"/>
  <c r="I25" i="1"/>
  <c r="G25" i="1"/>
  <c r="G41" i="1" s="1"/>
  <c r="H41" i="1" s="1"/>
  <c r="H25" i="1"/>
  <c r="G32" i="1"/>
  <c r="G48" i="1" s="1"/>
  <c r="H48" i="1" s="1"/>
  <c r="I32" i="1"/>
  <c r="H32" i="1"/>
  <c r="G28" i="1"/>
  <c r="G44" i="1" s="1"/>
  <c r="H44" i="1" s="1"/>
  <c r="H28" i="1"/>
  <c r="I28" i="1"/>
  <c r="G24" i="1"/>
  <c r="G40" i="1" s="1"/>
  <c r="H40" i="1" s="1"/>
  <c r="H24" i="1"/>
  <c r="I24" i="1"/>
  <c r="I40" i="1" s="1"/>
  <c r="J40" i="1" s="1"/>
  <c r="K40" i="1" s="1"/>
  <c r="H31" i="1"/>
  <c r="I31" i="1"/>
  <c r="I47" i="1" s="1"/>
  <c r="J47" i="1" s="1"/>
  <c r="K47" i="1" s="1"/>
  <c r="G31" i="1"/>
  <c r="G47" i="1" s="1"/>
  <c r="H47" i="1" s="1"/>
  <c r="I27" i="1"/>
  <c r="H27" i="1"/>
  <c r="G27" i="1"/>
  <c r="G43" i="1" s="1"/>
  <c r="H43" i="1" s="1"/>
  <c r="H23" i="1"/>
  <c r="I23" i="1"/>
  <c r="G23" i="1"/>
  <c r="G39" i="1" s="1"/>
  <c r="H39" i="1" s="1"/>
  <c r="I42" i="1" l="1"/>
  <c r="J42" i="1" s="1"/>
  <c r="K42" i="1" s="1"/>
  <c r="J26" i="1"/>
  <c r="M32" i="1"/>
  <c r="I48" i="1"/>
  <c r="J48" i="1" s="1"/>
  <c r="K48" i="1" s="1"/>
  <c r="M23" i="1"/>
  <c r="I39" i="1"/>
  <c r="J39" i="1" s="1"/>
  <c r="K39" i="1" s="1"/>
  <c r="M25" i="1"/>
  <c r="I41" i="1"/>
  <c r="J41" i="1" s="1"/>
  <c r="K41" i="1" s="1"/>
  <c r="M27" i="1"/>
  <c r="I43" i="1"/>
  <c r="J43" i="1" s="1"/>
  <c r="K43" i="1" s="1"/>
  <c r="M28" i="1"/>
  <c r="I44" i="1"/>
  <c r="J44" i="1" s="1"/>
  <c r="K44" i="1" s="1"/>
  <c r="M21" i="1"/>
  <c r="I37" i="1"/>
  <c r="J37" i="1" s="1"/>
  <c r="K37" i="1" s="1"/>
  <c r="K31" i="1"/>
  <c r="N31" i="1" s="1"/>
  <c r="J31" i="1"/>
  <c r="J30" i="1"/>
  <c r="K30" i="1"/>
  <c r="N30" i="1" s="1"/>
  <c r="J23" i="1"/>
  <c r="K23" i="1"/>
  <c r="N23" i="1" s="1"/>
  <c r="K28" i="1"/>
  <c r="N28" i="1" s="1"/>
  <c r="J28" i="1"/>
  <c r="K22" i="1"/>
  <c r="N22" i="1" s="1"/>
  <c r="J22" i="1"/>
  <c r="K26" i="1"/>
  <c r="N26" i="1" s="1"/>
  <c r="M30" i="1"/>
  <c r="K27" i="1"/>
  <c r="N27" i="1" s="1"/>
  <c r="J27" i="1"/>
  <c r="M31" i="1"/>
  <c r="J24" i="1"/>
  <c r="K24" i="1"/>
  <c r="N24" i="1" s="1"/>
  <c r="M24" i="1"/>
  <c r="K32" i="1"/>
  <c r="N32" i="1" s="1"/>
  <c r="J32" i="1"/>
  <c r="J29" i="1"/>
  <c r="K29" i="1"/>
  <c r="N29" i="1" s="1"/>
  <c r="M26" i="1"/>
  <c r="M29" i="1"/>
  <c r="J25" i="1"/>
  <c r="K25" i="1"/>
  <c r="N25" i="1" s="1"/>
  <c r="M22" i="1"/>
  <c r="J21" i="1"/>
  <c r="K21" i="1"/>
  <c r="N21" i="1" s="1"/>
</calcChain>
</file>

<file path=xl/sharedStrings.xml><?xml version="1.0" encoding="utf-8"?>
<sst xmlns="http://schemas.openxmlformats.org/spreadsheetml/2006/main" count="73" uniqueCount="46">
  <si>
    <t>Project ID</t>
  </si>
  <si>
    <t>Applicable Salary Cap</t>
  </si>
  <si>
    <t>Annual Salary to be Directly Charged to Grant</t>
  </si>
  <si>
    <t>Annual Salary to be Cost Shared</t>
  </si>
  <si>
    <t>% To Cost Share</t>
  </si>
  <si>
    <t xml:space="preserve">Total Dollar Commitment </t>
  </si>
  <si>
    <t>Total % Effort</t>
  </si>
  <si>
    <t>Appointment</t>
  </si>
  <si>
    <t>Institutional Base Salary</t>
  </si>
  <si>
    <t>CPRIT</t>
  </si>
  <si>
    <t>NIJ</t>
  </si>
  <si>
    <t>Monthly Amount to be Cost Shared</t>
  </si>
  <si>
    <t>Sponsor Salary Cap</t>
  </si>
  <si>
    <t xml:space="preserve"> FTE</t>
  </si>
  <si>
    <t>Monthly Amount to be Directly Charged to Grant</t>
  </si>
  <si>
    <t>Allowable salary Percentage (ePar)</t>
  </si>
  <si>
    <r>
      <t xml:space="preserve">Chart Field String to charge Cost Share 
</t>
    </r>
    <r>
      <rPr>
        <b/>
        <sz val="10"/>
        <color rgb="FFFFFF00"/>
        <rFont val="Book Antiqua"/>
        <family val="1"/>
      </rPr>
      <t>Dept Account,</t>
    </r>
    <r>
      <rPr>
        <b/>
        <sz val="10"/>
        <color theme="0"/>
        <rFont val="Book Antiqua"/>
        <family val="1"/>
      </rPr>
      <t xml:space="preserve"> </t>
    </r>
    <r>
      <rPr>
        <b/>
        <sz val="10"/>
        <color rgb="FF00B0F0"/>
        <rFont val="Book Antiqua"/>
        <family val="1"/>
      </rPr>
      <t>FundCat,</t>
    </r>
    <r>
      <rPr>
        <b/>
        <sz val="10"/>
        <color theme="0"/>
        <rFont val="Book Antiqua"/>
        <family val="1"/>
      </rPr>
      <t xml:space="preserve"> </t>
    </r>
    <r>
      <rPr>
        <b/>
        <sz val="10"/>
        <color rgb="FF7030A0"/>
        <rFont val="Book Antiqua"/>
        <family val="1"/>
      </rPr>
      <t xml:space="preserve">Fund, </t>
    </r>
    <r>
      <rPr>
        <b/>
        <sz val="10"/>
        <color theme="9" tint="-0.249977111117893"/>
        <rFont val="Book Antiqua"/>
        <family val="1"/>
      </rPr>
      <t>Function</t>
    </r>
  </si>
  <si>
    <t>(if applicable include dual appointments)</t>
  </si>
  <si>
    <t>RNXXXX-Example</t>
  </si>
  <si>
    <t>PI Name</t>
  </si>
  <si>
    <t>% To Be Paid</t>
  </si>
  <si>
    <t>DHHS</t>
  </si>
  <si>
    <t>Annual Salary Cap</t>
  </si>
  <si>
    <t xml:space="preserve">Institutional Base 
Salary From Above </t>
  </si>
  <si>
    <t>* DHHS - NIH, CDC, HRSA</t>
  </si>
  <si>
    <r>
      <rPr>
        <b/>
        <sz val="11"/>
        <color rgb="FFFFFF00"/>
        <rFont val="Book Antiqua"/>
        <family val="1"/>
      </rPr>
      <t xml:space="preserve">303400 </t>
    </r>
    <r>
      <rPr>
        <b/>
        <sz val="11"/>
        <color rgb="FF00B0F0"/>
        <rFont val="Book Antiqua"/>
        <family val="1"/>
      </rPr>
      <t>202</t>
    </r>
    <r>
      <rPr>
        <b/>
        <sz val="11"/>
        <color theme="1"/>
        <rFont val="Book Antiqua"/>
        <family val="1"/>
      </rPr>
      <t xml:space="preserve"> </t>
    </r>
    <r>
      <rPr>
        <b/>
        <sz val="11"/>
        <color rgb="FF7030A0"/>
        <rFont val="Book Antiqua"/>
        <family val="1"/>
      </rPr>
      <t>850000</t>
    </r>
    <r>
      <rPr>
        <b/>
        <sz val="11"/>
        <color theme="1"/>
        <rFont val="Book Antiqua"/>
        <family val="1"/>
      </rPr>
      <t xml:space="preserve"> </t>
    </r>
    <r>
      <rPr>
        <b/>
        <sz val="11"/>
        <color theme="9" tint="-0.249977111117893"/>
        <rFont val="Book Antiqua"/>
        <family val="1"/>
      </rPr>
      <t>220</t>
    </r>
  </si>
  <si>
    <t>Please note: Fields highlighted in yellow need to be completed for each applicable line.</t>
  </si>
  <si>
    <t xml:space="preserve"> Sponsor</t>
  </si>
  <si>
    <t>http://www.hhs.gov/about/agencies/orgchart/index.html</t>
  </si>
  <si>
    <t>Date Prepared</t>
  </si>
  <si>
    <t>UNT Health Science Center
Office of Grant and Contract Management
 DUAL POSITION - Salary Cap Calculator for Determining Salary Distribution</t>
  </si>
  <si>
    <t>Position 2</t>
  </si>
  <si>
    <t>Salary</t>
  </si>
  <si>
    <t>Position</t>
  </si>
  <si>
    <t>Total Salary</t>
  </si>
  <si>
    <t>Position FTE</t>
  </si>
  <si>
    <t>FTE</t>
  </si>
  <si>
    <t>Monthly Salary</t>
  </si>
  <si>
    <t>x</t>
  </si>
  <si>
    <t>Allowable Position salary Percentage (ePar)</t>
  </si>
  <si>
    <t>Monthly Position Amount to be Directly Charged to Grant</t>
  </si>
  <si>
    <t>Annual Position Salary to be Cost Shared</t>
  </si>
  <si>
    <t>Monthly Position Amount to be Cost Shared</t>
  </si>
  <si>
    <t>Position % To Cost Share</t>
  </si>
  <si>
    <t>Please note: Fields highlighted in blue is the % to be entered in the ePAR</t>
  </si>
  <si>
    <t>Position 1 - Spon Projects ePAR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</si>
</sst>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 Antiqua"/>
      <family val="1"/>
    </font>
    <font>
      <sz val="16"/>
      <color theme="0"/>
      <name val="Book Antiqua"/>
      <family val="1"/>
    </font>
    <font>
      <b/>
      <sz val="10"/>
      <color rgb="FF00B0F0"/>
      <name val="Book Antiqua"/>
      <family val="1"/>
    </font>
    <font>
      <b/>
      <sz val="10"/>
      <color rgb="FF7030A0"/>
      <name val="Book Antiqua"/>
      <family val="1"/>
    </font>
    <font>
      <b/>
      <sz val="10"/>
      <color theme="9" tint="-0.249977111117893"/>
      <name val="Book Antiqua"/>
      <family val="1"/>
    </font>
    <font>
      <b/>
      <sz val="10"/>
      <color rgb="FFFFFF00"/>
      <name val="Book Antiqua"/>
      <family val="1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u/>
      <sz val="11"/>
      <color theme="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1"/>
      <name val="Book Antiqua"/>
      <family val="1"/>
    </font>
    <font>
      <u/>
      <sz val="11"/>
      <color theme="10"/>
      <name val="Book Antiqua"/>
      <family val="1"/>
    </font>
    <font>
      <sz val="10"/>
      <color rgb="FFFF0000"/>
      <name val="Book Antiqua"/>
      <family val="1"/>
    </font>
    <font>
      <b/>
      <sz val="11"/>
      <name val="Book Antiqua"/>
      <family val="1"/>
    </font>
    <font>
      <b/>
      <sz val="11"/>
      <color rgb="FFFFFF00"/>
      <name val="Book Antiqua"/>
      <family val="1"/>
    </font>
    <font>
      <b/>
      <sz val="11"/>
      <color rgb="FF00B0F0"/>
      <name val="Book Antiqua"/>
      <family val="1"/>
    </font>
    <font>
      <b/>
      <sz val="11"/>
      <color rgb="FF7030A0"/>
      <name val="Book Antiqua"/>
      <family val="1"/>
    </font>
    <font>
      <b/>
      <sz val="11"/>
      <color theme="9" tint="-0.249977111117893"/>
      <name val="Book Antiqua"/>
      <family val="1"/>
    </font>
    <font>
      <sz val="12"/>
      <name val="Book Antiqua"/>
      <family val="1"/>
    </font>
    <font>
      <b/>
      <sz val="14"/>
      <color theme="0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9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2">
    <xf numFmtId="0" fontId="0" fillId="0" borderId="0" xfId="0"/>
    <xf numFmtId="16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43" fontId="2" fillId="4" borderId="6" xfId="1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10" fillId="0" borderId="0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Protection="1"/>
    <xf numFmtId="164" fontId="12" fillId="0" borderId="0" xfId="0" applyNumberFormat="1" applyFont="1" applyBorder="1" applyProtection="1"/>
    <xf numFmtId="164" fontId="9" fillId="0" borderId="0" xfId="0" applyNumberFormat="1" applyFont="1" applyBorder="1" applyProtection="1"/>
    <xf numFmtId="43" fontId="13" fillId="0" borderId="0" xfId="1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165" fontId="9" fillId="0" borderId="0" xfId="1" applyNumberFormat="1" applyFont="1" applyFill="1" applyBorder="1" applyProtection="1"/>
    <xf numFmtId="167" fontId="15" fillId="0" borderId="18" xfId="1" applyNumberFormat="1" applyFont="1" applyBorder="1" applyAlignment="1" applyProtection="1">
      <alignment vertical="center"/>
    </xf>
    <xf numFmtId="165" fontId="15" fillId="0" borderId="18" xfId="1" applyNumberFormat="1" applyFont="1" applyFill="1" applyBorder="1" applyAlignment="1" applyProtection="1">
      <alignment vertical="center"/>
    </xf>
    <xf numFmtId="168" fontId="12" fillId="0" borderId="19" xfId="2" applyNumberFormat="1" applyFont="1" applyFill="1" applyBorder="1" applyAlignment="1" applyProtection="1">
      <alignment vertical="center"/>
    </xf>
    <xf numFmtId="166" fontId="12" fillId="0" borderId="0" xfId="2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167" fontId="15" fillId="0" borderId="1" xfId="1" applyNumberFormat="1" applyFont="1" applyBorder="1" applyAlignment="1" applyProtection="1">
      <alignment vertical="center"/>
    </xf>
    <xf numFmtId="165" fontId="15" fillId="0" borderId="1" xfId="1" applyNumberFormat="1" applyFont="1" applyBorder="1" applyAlignment="1" applyProtection="1">
      <alignment vertical="center"/>
    </xf>
    <xf numFmtId="168" fontId="12" fillId="3" borderId="13" xfId="2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Border="1" applyProtection="1"/>
    <xf numFmtId="0" fontId="9" fillId="0" borderId="0" xfId="0" applyFont="1" applyAlignment="1" applyProtection="1"/>
    <xf numFmtId="0" fontId="16" fillId="0" borderId="0" xfId="0" applyFont="1" applyFill="1" applyProtection="1"/>
    <xf numFmtId="164" fontId="18" fillId="0" borderId="0" xfId="0" applyNumberFormat="1" applyFont="1" applyBorder="1" applyAlignment="1" applyProtection="1">
      <alignment horizontal="center"/>
    </xf>
    <xf numFmtId="164" fontId="24" fillId="0" borderId="0" xfId="0" applyNumberFormat="1" applyFont="1" applyAlignment="1" applyProtection="1">
      <alignment horizontal="center" vertical="center" wrapText="1"/>
    </xf>
    <xf numFmtId="164" fontId="12" fillId="0" borderId="3" xfId="0" applyNumberFormat="1" applyFont="1" applyBorder="1" applyAlignment="1" applyProtection="1">
      <alignment vertical="center" wrapText="1"/>
    </xf>
    <xf numFmtId="0" fontId="19" fillId="5" borderId="10" xfId="0" applyNumberFormat="1" applyFont="1" applyFill="1" applyBorder="1" applyAlignment="1" applyProtection="1">
      <alignment vertical="center"/>
      <protection locked="0"/>
    </xf>
    <xf numFmtId="164" fontId="10" fillId="5" borderId="8" xfId="0" applyNumberFormat="1" applyFont="1" applyFill="1" applyBorder="1" applyAlignment="1" applyProtection="1">
      <alignment vertical="center"/>
    </xf>
    <xf numFmtId="49" fontId="10" fillId="5" borderId="7" xfId="0" applyNumberFormat="1" applyFont="1" applyFill="1" applyBorder="1" applyAlignment="1" applyProtection="1">
      <alignment vertical="center"/>
      <protection locked="0"/>
    </xf>
    <xf numFmtId="168" fontId="10" fillId="5" borderId="7" xfId="0" applyNumberFormat="1" applyFont="1" applyFill="1" applyBorder="1" applyAlignment="1" applyProtection="1">
      <alignment vertical="center"/>
      <protection locked="0"/>
    </xf>
    <xf numFmtId="43" fontId="10" fillId="5" borderId="8" xfId="0" applyNumberFormat="1" applyFont="1" applyFill="1" applyBorder="1" applyAlignment="1" applyProtection="1">
      <alignment vertical="center"/>
    </xf>
    <xf numFmtId="164" fontId="10" fillId="5" borderId="7" xfId="0" applyNumberFormat="1" applyFont="1" applyFill="1" applyBorder="1" applyAlignment="1" applyProtection="1">
      <alignment vertical="center"/>
    </xf>
    <xf numFmtId="167" fontId="10" fillId="5" borderId="7" xfId="0" applyNumberFormat="1" applyFont="1" applyFill="1" applyBorder="1" applyAlignment="1" applyProtection="1">
      <alignment vertical="center"/>
    </xf>
    <xf numFmtId="168" fontId="10" fillId="5" borderId="7" xfId="0" applyNumberFormat="1" applyFont="1" applyFill="1" applyBorder="1" applyAlignment="1" applyProtection="1">
      <alignment vertical="center"/>
    </xf>
    <xf numFmtId="49" fontId="10" fillId="5" borderId="7" xfId="0" applyNumberFormat="1" applyFont="1" applyFill="1" applyBorder="1" applyAlignment="1" applyProtection="1">
      <alignment horizontal="center" vertical="center"/>
      <protection locked="0"/>
    </xf>
    <xf numFmtId="168" fontId="10" fillId="5" borderId="9" xfId="0" applyNumberFormat="1" applyFont="1" applyFill="1" applyBorder="1" applyAlignment="1" applyProtection="1">
      <alignment vertical="center"/>
    </xf>
    <xf numFmtId="164" fontId="9" fillId="0" borderId="11" xfId="0" applyNumberFormat="1" applyFont="1" applyFill="1" applyBorder="1" applyAlignment="1" applyProtection="1">
      <alignment vertical="center"/>
    </xf>
    <xf numFmtId="168" fontId="9" fillId="2" borderId="11" xfId="0" applyNumberFormat="1" applyFont="1" applyFill="1" applyBorder="1" applyAlignment="1" applyProtection="1">
      <alignment vertical="center"/>
      <protection locked="0"/>
    </xf>
    <xf numFmtId="43" fontId="9" fillId="3" borderId="11" xfId="0" applyNumberFormat="1" applyFont="1" applyFill="1" applyBorder="1" applyAlignment="1" applyProtection="1">
      <alignment vertical="center"/>
    </xf>
    <xf numFmtId="164" fontId="9" fillId="0" borderId="11" xfId="0" applyNumberFormat="1" applyFont="1" applyBorder="1" applyAlignment="1" applyProtection="1">
      <alignment vertical="center"/>
    </xf>
    <xf numFmtId="167" fontId="9" fillId="0" borderId="11" xfId="0" applyNumberFormat="1" applyFont="1" applyBorder="1" applyAlignment="1" applyProtection="1">
      <alignment vertical="center"/>
    </xf>
    <xf numFmtId="168" fontId="9" fillId="0" borderId="11" xfId="0" applyNumberFormat="1" applyFont="1" applyBorder="1" applyAlignment="1" applyProtection="1">
      <alignment vertical="center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168" fontId="9" fillId="0" borderId="21" xfId="0" applyNumberFormat="1" applyFont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vertical="center"/>
      <protection locked="0"/>
    </xf>
    <xf numFmtId="168" fontId="9" fillId="2" borderId="1" xfId="0" applyNumberFormat="1" applyFont="1" applyFill="1" applyBorder="1" applyAlignment="1" applyProtection="1">
      <alignment vertical="center"/>
      <protection locked="0"/>
    </xf>
    <xf numFmtId="43" fontId="9" fillId="3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Border="1" applyAlignment="1" applyProtection="1">
      <alignment vertical="center"/>
    </xf>
    <xf numFmtId="168" fontId="9" fillId="0" borderId="1" xfId="0" applyNumberFormat="1" applyFont="1" applyBorder="1" applyAlignment="1" applyProtection="1">
      <alignment vertical="center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168" fontId="9" fillId="0" borderId="13" xfId="0" applyNumberFormat="1" applyFont="1" applyBorder="1" applyAlignment="1" applyProtection="1">
      <alignment vertical="center"/>
    </xf>
    <xf numFmtId="0" fontId="9" fillId="2" borderId="12" xfId="0" applyNumberFormat="1" applyFont="1" applyFill="1" applyBorder="1" applyAlignment="1" applyProtection="1">
      <alignment vertical="center"/>
      <protection locked="0"/>
    </xf>
    <xf numFmtId="0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5" xfId="0" applyNumberFormat="1" applyFont="1" applyFill="1" applyBorder="1" applyAlignment="1" applyProtection="1">
      <alignment vertical="center"/>
    </xf>
    <xf numFmtId="168" fontId="9" fillId="2" borderId="15" xfId="0" applyNumberFormat="1" applyFont="1" applyFill="1" applyBorder="1" applyAlignment="1" applyProtection="1">
      <alignment vertical="center"/>
      <protection locked="0"/>
    </xf>
    <xf numFmtId="43" fontId="9" fillId="3" borderId="15" xfId="0" applyNumberFormat="1" applyFont="1" applyFill="1" applyBorder="1" applyAlignment="1" applyProtection="1">
      <alignment vertical="center"/>
    </xf>
    <xf numFmtId="164" fontId="9" fillId="0" borderId="15" xfId="0" applyNumberFormat="1" applyFont="1" applyBorder="1" applyAlignment="1" applyProtection="1">
      <alignment vertical="center"/>
    </xf>
    <xf numFmtId="167" fontId="9" fillId="0" borderId="15" xfId="0" applyNumberFormat="1" applyFont="1" applyBorder="1" applyAlignment="1" applyProtection="1">
      <alignment vertical="center"/>
    </xf>
    <xf numFmtId="168" fontId="9" fillId="0" borderId="15" xfId="0" applyNumberFormat="1" applyFont="1" applyBorder="1" applyAlignment="1" applyProtection="1">
      <alignment vertical="center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168" fontId="9" fillId="0" borderId="16" xfId="0" applyNumberFormat="1" applyFont="1" applyBorder="1" applyAlignment="1" applyProtection="1">
      <alignment vertical="center"/>
    </xf>
    <xf numFmtId="0" fontId="15" fillId="0" borderId="17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15" fillId="0" borderId="14" xfId="0" applyFont="1" applyBorder="1" applyAlignment="1" applyProtection="1">
      <alignment horizontal="left" vertical="center"/>
    </xf>
    <xf numFmtId="167" fontId="15" fillId="0" borderId="15" xfId="1" applyNumberFormat="1" applyFont="1" applyFill="1" applyBorder="1" applyAlignment="1" applyProtection="1">
      <alignment vertical="center"/>
    </xf>
    <xf numFmtId="165" fontId="15" fillId="0" borderId="15" xfId="1" applyNumberFormat="1" applyFont="1" applyBorder="1" applyAlignment="1" applyProtection="1">
      <alignment vertical="center"/>
    </xf>
    <xf numFmtId="168" fontId="12" fillId="3" borderId="16" xfId="2" applyNumberFormat="1" applyFont="1" applyFill="1" applyBorder="1" applyAlignment="1" applyProtection="1">
      <alignment vertical="center"/>
    </xf>
    <xf numFmtId="0" fontId="16" fillId="2" borderId="20" xfId="0" applyNumberFormat="1" applyFont="1" applyFill="1" applyBorder="1" applyAlignment="1" applyProtection="1">
      <alignment vertical="center"/>
      <protection locked="0"/>
    </xf>
    <xf numFmtId="49" fontId="16" fillId="2" borderId="11" xfId="0" applyNumberFormat="1" applyFont="1" applyFill="1" applyBorder="1" applyAlignment="1" applyProtection="1">
      <alignment vertical="center"/>
      <protection locked="0"/>
    </xf>
    <xf numFmtId="0" fontId="16" fillId="2" borderId="12" xfId="0" applyNumberFormat="1" applyFont="1" applyFill="1" applyBorder="1" applyAlignment="1" applyProtection="1">
      <alignment vertical="center"/>
      <protection locked="0"/>
    </xf>
    <xf numFmtId="49" fontId="16" fillId="2" borderId="1" xfId="0" applyNumberFormat="1" applyFont="1" applyFill="1" applyBorder="1" applyAlignment="1" applyProtection="1">
      <alignment vertical="center"/>
      <protection locked="0"/>
    </xf>
    <xf numFmtId="49" fontId="16" fillId="2" borderId="15" xfId="0" applyNumberFormat="1" applyFont="1" applyFill="1" applyBorder="1" applyAlignment="1" applyProtection="1">
      <alignment vertical="center"/>
      <protection locked="0"/>
    </xf>
    <xf numFmtId="14" fontId="9" fillId="2" borderId="3" xfId="0" applyNumberFormat="1" applyFont="1" applyFill="1" applyBorder="1" applyProtection="1">
      <protection locked="0"/>
    </xf>
    <xf numFmtId="164" fontId="12" fillId="0" borderId="0" xfId="0" applyNumberFormat="1" applyFont="1" applyBorder="1" applyAlignment="1" applyProtection="1">
      <alignment horizontal="left" vertical="center" wrapText="1"/>
    </xf>
    <xf numFmtId="10" fontId="15" fillId="0" borderId="1" xfId="2" applyNumberFormat="1" applyFont="1" applyBorder="1" applyAlignment="1" applyProtection="1">
      <alignment vertical="center"/>
    </xf>
    <xf numFmtId="10" fontId="12" fillId="0" borderId="19" xfId="2" applyNumberFormat="1" applyFont="1" applyFill="1" applyBorder="1" applyAlignment="1" applyProtection="1">
      <alignment vertical="center"/>
    </xf>
    <xf numFmtId="10" fontId="12" fillId="3" borderId="13" xfId="2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167" fontId="15" fillId="0" borderId="0" xfId="1" applyNumberFormat="1" applyFont="1" applyBorder="1" applyAlignment="1" applyProtection="1">
      <alignment vertical="center"/>
    </xf>
    <xf numFmtId="10" fontId="15" fillId="0" borderId="0" xfId="2" applyNumberFormat="1" applyFont="1" applyBorder="1" applyAlignment="1" applyProtection="1">
      <alignment vertical="center"/>
    </xf>
    <xf numFmtId="164" fontId="15" fillId="0" borderId="23" xfId="0" applyNumberFormat="1" applyFont="1" applyFill="1" applyBorder="1" applyProtection="1">
      <protection locked="0"/>
    </xf>
    <xf numFmtId="0" fontId="10" fillId="0" borderId="0" xfId="0" applyFont="1" applyFill="1" applyAlignment="1" applyProtection="1">
      <alignment horizontal="center"/>
    </xf>
    <xf numFmtId="164" fontId="25" fillId="4" borderId="2" xfId="0" applyNumberFormat="1" applyFont="1" applyFill="1" applyBorder="1" applyAlignment="1" applyProtection="1">
      <alignment horizontal="center" vertical="center" wrapText="1"/>
    </xf>
    <xf numFmtId="10" fontId="25" fillId="4" borderId="2" xfId="2" applyNumberFormat="1" applyFont="1" applyFill="1" applyBorder="1" applyAlignment="1" applyProtection="1">
      <alignment horizontal="center" vertical="center" wrapText="1"/>
    </xf>
    <xf numFmtId="10" fontId="10" fillId="5" borderId="7" xfId="2" applyNumberFormat="1" applyFont="1" applyFill="1" applyBorder="1" applyAlignment="1" applyProtection="1">
      <alignment vertical="center"/>
    </xf>
    <xf numFmtId="167" fontId="10" fillId="5" borderId="10" xfId="0" applyNumberFormat="1" applyFont="1" applyFill="1" applyBorder="1" applyAlignment="1" applyProtection="1">
      <alignment vertical="center"/>
    </xf>
    <xf numFmtId="49" fontId="10" fillId="5" borderId="9" xfId="0" applyNumberFormat="1" applyFont="1" applyFill="1" applyBorder="1" applyAlignment="1" applyProtection="1">
      <alignment horizontal="center" vertical="center"/>
      <protection locked="0"/>
    </xf>
    <xf numFmtId="167" fontId="9" fillId="0" borderId="11" xfId="0" applyNumberFormat="1" applyFont="1" applyFill="1" applyBorder="1" applyAlignment="1" applyProtection="1">
      <alignment vertical="center"/>
    </xf>
    <xf numFmtId="167" fontId="9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168" fontId="9" fillId="0" borderId="0" xfId="0" applyNumberFormat="1" applyFont="1" applyFill="1" applyBorder="1" applyAlignment="1" applyProtection="1">
      <alignment vertical="center"/>
      <protection locked="0"/>
    </xf>
    <xf numFmtId="43" fontId="9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Protection="1"/>
    <xf numFmtId="168" fontId="9" fillId="6" borderId="11" xfId="0" applyNumberFormat="1" applyFont="1" applyFill="1" applyBorder="1" applyAlignment="1" applyProtection="1">
      <alignment vertical="center"/>
    </xf>
    <xf numFmtId="168" fontId="9" fillId="6" borderId="1" xfId="0" applyNumberFormat="1" applyFont="1" applyFill="1" applyBorder="1" applyAlignment="1" applyProtection="1">
      <alignment vertical="center"/>
    </xf>
    <xf numFmtId="167" fontId="9" fillId="0" borderId="20" xfId="0" applyNumberFormat="1" applyFont="1" applyFill="1" applyBorder="1" applyAlignment="1" applyProtection="1">
      <alignment vertical="center"/>
    </xf>
    <xf numFmtId="167" fontId="9" fillId="0" borderId="12" xfId="0" applyNumberFormat="1" applyFont="1" applyFill="1" applyBorder="1" applyAlignment="1" applyProtection="1">
      <alignment vertical="center"/>
    </xf>
    <xf numFmtId="167" fontId="9" fillId="0" borderId="14" xfId="0" applyNumberFormat="1" applyFont="1" applyFill="1" applyBorder="1" applyAlignment="1" applyProtection="1">
      <alignment vertical="center"/>
    </xf>
    <xf numFmtId="168" fontId="9" fillId="6" borderId="15" xfId="0" applyNumberFormat="1" applyFont="1" applyFill="1" applyBorder="1" applyAlignment="1" applyProtection="1">
      <alignment vertical="center"/>
    </xf>
    <xf numFmtId="167" fontId="9" fillId="0" borderId="15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49" fontId="9" fillId="0" borderId="21" xfId="0" applyNumberFormat="1" applyFont="1" applyFill="1" applyBorder="1" applyAlignment="1" applyProtection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/>
    </xf>
    <xf numFmtId="167" fontId="15" fillId="2" borderId="18" xfId="1" applyNumberFormat="1" applyFont="1" applyFill="1" applyBorder="1" applyAlignment="1" applyProtection="1">
      <alignment vertical="center"/>
      <protection locked="0"/>
    </xf>
    <xf numFmtId="167" fontId="15" fillId="2" borderId="1" xfId="1" applyNumberFormat="1" applyFont="1" applyFill="1" applyBorder="1" applyAlignment="1" applyProtection="1">
      <alignment vertical="center"/>
      <protection locked="0"/>
    </xf>
    <xf numFmtId="164" fontId="15" fillId="0" borderId="2" xfId="0" applyNumberFormat="1" applyFont="1" applyFill="1" applyBorder="1" applyProtection="1"/>
    <xf numFmtId="168" fontId="9" fillId="0" borderId="11" xfId="0" applyNumberFormat="1" applyFont="1" applyFill="1" applyBorder="1" applyAlignment="1" applyProtection="1">
      <alignment vertical="center"/>
    </xf>
    <xf numFmtId="168" fontId="9" fillId="0" borderId="1" xfId="0" applyNumberFormat="1" applyFont="1" applyFill="1" applyBorder="1" applyAlignment="1" applyProtection="1">
      <alignment vertical="center"/>
    </xf>
    <xf numFmtId="168" fontId="9" fillId="0" borderId="15" xfId="0" applyNumberFormat="1" applyFont="1" applyFill="1" applyBorder="1" applyAlignment="1" applyProtection="1">
      <alignment vertical="center"/>
    </xf>
    <xf numFmtId="0" fontId="16" fillId="0" borderId="20" xfId="0" applyNumberFormat="1" applyFont="1" applyFill="1" applyBorder="1" applyAlignment="1" applyProtection="1">
      <alignment vertical="center"/>
    </xf>
    <xf numFmtId="0" fontId="10" fillId="6" borderId="0" xfId="0" applyFont="1" applyFill="1" applyAlignment="1" applyProtection="1">
      <alignment horizontal="center"/>
    </xf>
    <xf numFmtId="164" fontId="25" fillId="4" borderId="24" xfId="0" applyNumberFormat="1" applyFont="1" applyFill="1" applyBorder="1" applyAlignment="1" applyProtection="1">
      <alignment horizontal="center" vertical="center" wrapText="1"/>
    </xf>
    <xf numFmtId="164" fontId="25" fillId="4" borderId="25" xfId="0" applyNumberFormat="1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wrapText="1"/>
    </xf>
    <xf numFmtId="0" fontId="3" fillId="4" borderId="2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8" fillId="0" borderId="0" xfId="3" applyAlignment="1" applyProtection="1">
      <alignment horizontal="left"/>
    </xf>
    <xf numFmtId="164" fontId="18" fillId="0" borderId="3" xfId="0" applyNumberFormat="1" applyFont="1" applyBorder="1" applyAlignment="1" applyProtection="1">
      <alignment horizontal="center"/>
    </xf>
    <xf numFmtId="164" fontId="18" fillId="0" borderId="0" xfId="0" applyNumberFormat="1" applyFont="1" applyBorder="1" applyAlignment="1" applyProtection="1">
      <alignment horizontal="center"/>
    </xf>
    <xf numFmtId="0" fontId="11" fillId="0" borderId="3" xfId="0" applyFont="1" applyBorder="1" applyAlignment="1" applyProtection="1">
      <alignment vertical="center"/>
      <protection locked="0"/>
    </xf>
    <xf numFmtId="0" fontId="17" fillId="0" borderId="0" xfId="3" applyFont="1" applyAlignment="1" applyProtection="1">
      <alignment horizontal="left"/>
    </xf>
    <xf numFmtId="164" fontId="12" fillId="0" borderId="22" xfId="0" applyNumberFormat="1" applyFont="1" applyBorder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horizontal="left" vertical="center" wrapText="1"/>
    </xf>
    <xf numFmtId="164" fontId="25" fillId="4" borderId="8" xfId="0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737"/>
      <color rgb="FF059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hs.gov/about/agencies/orgchart/index.html" TargetMode="External"/><Relationship Id="rId1" Type="http://schemas.openxmlformats.org/officeDocument/2006/relationships/hyperlink" Target="https://www.hhs.gov/about/agencies/orgchart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workbookViewId="0">
      <selection activeCell="B6" sqref="B6"/>
    </sheetView>
  </sheetViews>
  <sheetFormatPr defaultColWidth="9.140625" defaultRowHeight="16.5" x14ac:dyDescent="0.3"/>
  <cols>
    <col min="1" max="1" width="28.42578125" style="6" bestFit="1" customWidth="1"/>
    <col min="2" max="2" width="19.5703125" style="6" bestFit="1" customWidth="1"/>
    <col min="3" max="3" width="18.42578125" style="6" bestFit="1" customWidth="1"/>
    <col min="4" max="4" width="16.28515625" style="6" bestFit="1" customWidth="1"/>
    <col min="5" max="5" width="14.28515625" style="6" bestFit="1" customWidth="1"/>
    <col min="6" max="6" width="28.42578125" style="6" bestFit="1" customWidth="1"/>
    <col min="7" max="7" width="23.28515625" style="6" customWidth="1"/>
    <col min="8" max="8" width="21.85546875" style="6" customWidth="1"/>
    <col min="9" max="9" width="15" style="6" customWidth="1"/>
    <col min="10" max="10" width="16.5703125" style="6" customWidth="1"/>
    <col min="11" max="11" width="10.5703125" style="6" customWidth="1"/>
    <col min="12" max="12" width="38.5703125" style="8" customWidth="1"/>
    <col min="13" max="13" width="12.85546875" style="6" customWidth="1"/>
    <col min="14" max="14" width="10.5703125" style="6" bestFit="1" customWidth="1"/>
    <col min="15" max="16384" width="9.140625" style="6"/>
  </cols>
  <sheetData>
    <row r="1" spans="1:14" ht="21.75" customHeight="1" x14ac:dyDescent="0.3">
      <c r="A1" s="130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45.75" customHeigh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7.25" thickBot="1" x14ac:dyDescent="0.35">
      <c r="A3" s="7" t="s">
        <v>19</v>
      </c>
      <c r="B3" s="137"/>
      <c r="C3" s="137"/>
      <c r="D3" s="137"/>
      <c r="F3" s="6" t="s">
        <v>29</v>
      </c>
      <c r="G3" s="80"/>
    </row>
    <row r="4" spans="1:14" ht="17.25" thickBot="1" x14ac:dyDescent="0.35">
      <c r="A4" s="7"/>
      <c r="B4" s="9"/>
      <c r="C4" s="9"/>
      <c r="D4" s="9"/>
    </row>
    <row r="5" spans="1:14" ht="15.75" customHeight="1" thickBot="1" x14ac:dyDescent="0.35">
      <c r="A5" s="30" t="s">
        <v>8</v>
      </c>
      <c r="B5" s="122">
        <f>B10</f>
        <v>0</v>
      </c>
      <c r="C5" s="139" t="s">
        <v>17</v>
      </c>
      <c r="D5" s="140"/>
      <c r="E5" s="140"/>
      <c r="F5" s="133" t="s">
        <v>26</v>
      </c>
      <c r="G5" s="133"/>
      <c r="H5" s="133"/>
      <c r="I5" s="133"/>
      <c r="J5" s="133"/>
    </row>
    <row r="6" spans="1:14" ht="15.75" customHeight="1" thickBot="1" x14ac:dyDescent="0.35">
      <c r="A6" s="30"/>
      <c r="B6" s="88"/>
      <c r="C6" s="81"/>
      <c r="D6" s="81"/>
      <c r="E6" s="81"/>
      <c r="F6" s="89"/>
      <c r="G6" s="89"/>
      <c r="H6" s="89"/>
      <c r="I6" s="89"/>
      <c r="J6" s="89"/>
    </row>
    <row r="7" spans="1:14" ht="17.25" thickBot="1" x14ac:dyDescent="0.35">
      <c r="A7" s="3" t="s">
        <v>33</v>
      </c>
      <c r="B7" s="4" t="s">
        <v>32</v>
      </c>
      <c r="C7" s="5" t="s">
        <v>35</v>
      </c>
      <c r="D7" s="4" t="s">
        <v>37</v>
      </c>
      <c r="E7" s="10"/>
      <c r="F7" s="127" t="s">
        <v>44</v>
      </c>
      <c r="G7" s="127"/>
      <c r="H7" s="127"/>
      <c r="I7" s="127"/>
      <c r="J7" s="127"/>
      <c r="K7" s="8"/>
      <c r="L7" s="6"/>
      <c r="M7" s="15"/>
    </row>
    <row r="8" spans="1:14" x14ac:dyDescent="0.3">
      <c r="A8" s="68" t="s">
        <v>45</v>
      </c>
      <c r="B8" s="120">
        <v>0</v>
      </c>
      <c r="C8" s="83" t="e">
        <f>B8/B10</f>
        <v>#DIV/0!</v>
      </c>
      <c r="D8" s="17">
        <f>B8/12</f>
        <v>0</v>
      </c>
      <c r="F8" s="70"/>
      <c r="G8" s="134"/>
      <c r="H8" s="134"/>
      <c r="I8" s="134"/>
      <c r="J8" s="134"/>
      <c r="K8" s="21"/>
      <c r="L8" s="21"/>
      <c r="M8" s="21"/>
    </row>
    <row r="9" spans="1:14" x14ac:dyDescent="0.3">
      <c r="A9" s="69" t="s">
        <v>31</v>
      </c>
      <c r="B9" s="121">
        <v>0</v>
      </c>
      <c r="C9" s="84" t="e">
        <f>B9/B10</f>
        <v>#DIV/0!</v>
      </c>
      <c r="D9" s="23">
        <f>B9/12</f>
        <v>0</v>
      </c>
      <c r="E9" s="10"/>
      <c r="F9" s="19"/>
      <c r="G9" s="20"/>
      <c r="H9" s="20"/>
      <c r="I9" s="20"/>
      <c r="J9" s="20"/>
      <c r="K9" s="21"/>
      <c r="L9" s="21"/>
      <c r="M9" s="21"/>
    </row>
    <row r="10" spans="1:14" x14ac:dyDescent="0.3">
      <c r="A10" s="69" t="s">
        <v>34</v>
      </c>
      <c r="B10" s="22">
        <f>B8+B9</f>
        <v>0</v>
      </c>
      <c r="C10" s="82" t="e">
        <f t="shared" ref="C10:D10" si="0">C8+C9</f>
        <v>#DIV/0!</v>
      </c>
      <c r="D10" s="23">
        <f t="shared" si="0"/>
        <v>0</v>
      </c>
      <c r="E10" s="10"/>
      <c r="F10" s="19"/>
      <c r="G10" s="20"/>
      <c r="H10" s="20"/>
      <c r="I10" s="20"/>
      <c r="J10" s="20"/>
      <c r="K10" s="21"/>
      <c r="L10" s="21"/>
      <c r="M10" s="21"/>
    </row>
    <row r="11" spans="1:14" x14ac:dyDescent="0.3">
      <c r="A11" s="85"/>
      <c r="B11" s="86"/>
      <c r="C11" s="87"/>
      <c r="D11" s="86"/>
      <c r="E11" s="10"/>
      <c r="F11" s="19"/>
      <c r="G11" s="20"/>
      <c r="H11" s="20"/>
      <c r="I11" s="20"/>
      <c r="J11" s="20"/>
      <c r="K11" s="21"/>
      <c r="L11" s="21"/>
      <c r="M11" s="21"/>
    </row>
    <row r="12" spans="1:14" ht="17.25" thickBot="1" x14ac:dyDescent="0.35">
      <c r="A12" s="10"/>
      <c r="B12" s="11"/>
      <c r="C12" s="31"/>
      <c r="D12" s="31"/>
      <c r="M12" s="8"/>
    </row>
    <row r="13" spans="1:14" ht="17.25" thickBot="1" x14ac:dyDescent="0.35">
      <c r="A13" s="3" t="s">
        <v>27</v>
      </c>
      <c r="B13" s="4" t="s">
        <v>22</v>
      </c>
      <c r="C13" s="4" t="s">
        <v>7</v>
      </c>
      <c r="D13" s="5" t="s">
        <v>13</v>
      </c>
      <c r="E13" s="10"/>
      <c r="F13" s="13"/>
      <c r="G13" s="14"/>
      <c r="H13" s="14"/>
      <c r="I13" s="14"/>
      <c r="J13" s="14"/>
      <c r="K13" s="8"/>
      <c r="L13" s="6"/>
      <c r="M13" s="15"/>
    </row>
    <row r="14" spans="1:14" x14ac:dyDescent="0.3">
      <c r="A14" s="68" t="s">
        <v>21</v>
      </c>
      <c r="B14" s="16">
        <v>189600</v>
      </c>
      <c r="C14" s="17">
        <v>12</v>
      </c>
      <c r="D14" s="18">
        <v>1</v>
      </c>
      <c r="F14" s="70" t="s">
        <v>24</v>
      </c>
      <c r="G14" s="134" t="s">
        <v>28</v>
      </c>
      <c r="H14" s="134"/>
      <c r="I14" s="134"/>
      <c r="J14" s="134"/>
      <c r="K14" s="21"/>
      <c r="L14" s="21"/>
      <c r="M14" s="21"/>
    </row>
    <row r="15" spans="1:14" x14ac:dyDescent="0.3">
      <c r="A15" s="69" t="s">
        <v>10</v>
      </c>
      <c r="B15" s="22">
        <v>208560</v>
      </c>
      <c r="C15" s="23">
        <v>12</v>
      </c>
      <c r="D15" s="24">
        <v>1</v>
      </c>
      <c r="E15" s="10"/>
      <c r="F15" s="19"/>
      <c r="G15" s="20"/>
      <c r="H15" s="20"/>
      <c r="I15" s="20"/>
      <c r="J15" s="20"/>
      <c r="K15" s="21"/>
      <c r="L15" s="21"/>
      <c r="M15" s="21"/>
    </row>
    <row r="16" spans="1:14" ht="17.25" thickBot="1" x14ac:dyDescent="0.35">
      <c r="A16" s="71" t="s">
        <v>9</v>
      </c>
      <c r="B16" s="72">
        <v>200000</v>
      </c>
      <c r="C16" s="73">
        <v>12</v>
      </c>
      <c r="D16" s="74">
        <v>1</v>
      </c>
      <c r="E16" s="10"/>
      <c r="F16" s="19"/>
      <c r="G16" s="20"/>
      <c r="H16" s="20"/>
      <c r="I16" s="20"/>
      <c r="J16" s="20"/>
      <c r="K16" s="21"/>
      <c r="L16" s="21"/>
      <c r="M16" s="21"/>
    </row>
    <row r="17" spans="1:14" x14ac:dyDescent="0.3">
      <c r="A17" s="25"/>
      <c r="B17" s="21"/>
      <c r="G17" s="10"/>
      <c r="H17" s="19"/>
      <c r="I17" s="20"/>
      <c r="J17" s="20"/>
      <c r="K17" s="20"/>
      <c r="L17" s="20"/>
      <c r="M17" s="21"/>
      <c r="N17" s="21"/>
    </row>
    <row r="18" spans="1:14" x14ac:dyDescent="0.3">
      <c r="A18" s="26"/>
      <c r="B18" s="138"/>
      <c r="C18" s="138"/>
      <c r="D18" s="138"/>
      <c r="E18" s="138"/>
      <c r="F18" s="27"/>
      <c r="G18" s="27"/>
      <c r="H18" s="28"/>
    </row>
    <row r="19" spans="1:14" ht="17.25" thickBot="1" x14ac:dyDescent="0.35">
      <c r="A19" s="10"/>
      <c r="B19" s="12"/>
      <c r="C19" s="12"/>
      <c r="D19" s="10"/>
      <c r="E19" s="12"/>
      <c r="F19" s="135"/>
      <c r="G19" s="135"/>
      <c r="H19" s="29"/>
      <c r="I19" s="136"/>
      <c r="J19" s="136"/>
      <c r="K19" s="29"/>
      <c r="L19" s="29"/>
      <c r="M19" s="12"/>
      <c r="N19" s="10"/>
    </row>
    <row r="20" spans="1:14" ht="45.75" thickBot="1" x14ac:dyDescent="0.35">
      <c r="A20" s="1" t="s">
        <v>0</v>
      </c>
      <c r="B20" s="1" t="s">
        <v>23</v>
      </c>
      <c r="C20" s="1" t="s">
        <v>12</v>
      </c>
      <c r="D20" s="2" t="s">
        <v>20</v>
      </c>
      <c r="E20" s="1" t="s">
        <v>1</v>
      </c>
      <c r="F20" s="1" t="s">
        <v>2</v>
      </c>
      <c r="G20" s="1" t="s">
        <v>14</v>
      </c>
      <c r="H20" s="2" t="s">
        <v>15</v>
      </c>
      <c r="I20" s="1" t="s">
        <v>3</v>
      </c>
      <c r="J20" s="1" t="s">
        <v>11</v>
      </c>
      <c r="K20" s="2" t="s">
        <v>4</v>
      </c>
      <c r="L20" s="2" t="s">
        <v>16</v>
      </c>
      <c r="M20" s="1" t="s">
        <v>5</v>
      </c>
      <c r="N20" s="2" t="s">
        <v>6</v>
      </c>
    </row>
    <row r="21" spans="1:14" ht="17.25" thickBot="1" x14ac:dyDescent="0.35">
      <c r="A21" s="32" t="s">
        <v>18</v>
      </c>
      <c r="B21" s="33">
        <v>190100</v>
      </c>
      <c r="C21" s="34" t="s">
        <v>21</v>
      </c>
      <c r="D21" s="35">
        <v>0.5</v>
      </c>
      <c r="E21" s="36">
        <f>IF(C21 = $A$14,$B$14,IF(C21 = $A$15,$B$15,IF(C21 = $A$16,$B$16,(IF(C21 =#REF!,#REF!,(IF(C21 =#REF!,#REF!,"")))))))</f>
        <v>189600</v>
      </c>
      <c r="F21" s="37">
        <f>E21*D21</f>
        <v>94800</v>
      </c>
      <c r="G21" s="38">
        <f>F21/12</f>
        <v>7900</v>
      </c>
      <c r="H21" s="39">
        <f>F21/B21</f>
        <v>0.49868490268279853</v>
      </c>
      <c r="I21" s="33">
        <f>(B21*D21)-F21</f>
        <v>250</v>
      </c>
      <c r="J21" s="37">
        <f>I21/C14</f>
        <v>20.833333333333332</v>
      </c>
      <c r="K21" s="39">
        <f>I21/B21</f>
        <v>1.3150973172014729E-3</v>
      </c>
      <c r="L21" s="40" t="s">
        <v>25</v>
      </c>
      <c r="M21" s="37">
        <f>F21+I21</f>
        <v>95050</v>
      </c>
      <c r="N21" s="41">
        <f>H21+K21</f>
        <v>0.5</v>
      </c>
    </row>
    <row r="22" spans="1:14" x14ac:dyDescent="0.3">
      <c r="A22" s="75" t="s">
        <v>38</v>
      </c>
      <c r="B22" s="42">
        <f t="shared" ref="B22:B32" si="1">$B$5</f>
        <v>0</v>
      </c>
      <c r="C22" s="76"/>
      <c r="D22" s="43"/>
      <c r="E22" s="44" t="e">
        <f>IF(C22 = $A$14,$B$14,IF(C22 = $A$15,$B$15,IF(C22 = $A$16,$B$16,(IF(C22 =#REF!,#REF!,(IF(C22 =#REF!,#REF!,"")))))))</f>
        <v>#REF!</v>
      </c>
      <c r="F22" s="45" t="e">
        <f t="shared" ref="F22:F32" si="2">E22*D22</f>
        <v>#REF!</v>
      </c>
      <c r="G22" s="46" t="e">
        <f>F22/12</f>
        <v>#REF!</v>
      </c>
      <c r="H22" s="47" t="e">
        <f>F22/B22</f>
        <v>#REF!</v>
      </c>
      <c r="I22" s="45" t="e">
        <f>(B22*D22)-F22</f>
        <v>#REF!</v>
      </c>
      <c r="J22" s="46" t="e">
        <f>I22/12</f>
        <v>#REF!</v>
      </c>
      <c r="K22" s="47" t="e">
        <f>I22/B22</f>
        <v>#REF!</v>
      </c>
      <c r="L22" s="48" t="s">
        <v>38</v>
      </c>
      <c r="M22" s="45" t="e">
        <f>F22+I22</f>
        <v>#REF!</v>
      </c>
      <c r="N22" s="49" t="e">
        <f>H22+K22</f>
        <v>#REF!</v>
      </c>
    </row>
    <row r="23" spans="1:14" x14ac:dyDescent="0.3">
      <c r="A23" s="77" t="s">
        <v>38</v>
      </c>
      <c r="B23" s="50">
        <f t="shared" si="1"/>
        <v>0</v>
      </c>
      <c r="C23" s="51"/>
      <c r="D23" s="52"/>
      <c r="E23" s="53" t="e">
        <f>IF(C23 = $A$14,$B$14,IF(C23 = $A$15,$B$15,IF(C23 = $A$16,$B$16,(IF(C23 =#REF!,#REF!,(IF(C23 =#REF!,#REF!,"")))))))</f>
        <v>#REF!</v>
      </c>
      <c r="F23" s="54" t="e">
        <f t="shared" si="2"/>
        <v>#REF!</v>
      </c>
      <c r="G23" s="46" t="e">
        <f t="shared" ref="G23:G32" si="3">F23/12</f>
        <v>#REF!</v>
      </c>
      <c r="H23" s="55" t="e">
        <f>F23/B23</f>
        <v>#REF!</v>
      </c>
      <c r="I23" s="54" t="e">
        <f>(B23*D23)-F23</f>
        <v>#REF!</v>
      </c>
      <c r="J23" s="46" t="e">
        <f t="shared" ref="J23:J32" si="4">I23/12</f>
        <v>#REF!</v>
      </c>
      <c r="K23" s="55" t="e">
        <f>I23/B23</f>
        <v>#REF!</v>
      </c>
      <c r="L23" s="48" t="s">
        <v>38</v>
      </c>
      <c r="M23" s="54" t="e">
        <f>F23+I23</f>
        <v>#REF!</v>
      </c>
      <c r="N23" s="57" t="e">
        <f>H23+K23</f>
        <v>#REF!</v>
      </c>
    </row>
    <row r="24" spans="1:14" x14ac:dyDescent="0.3">
      <c r="A24" s="77" t="s">
        <v>38</v>
      </c>
      <c r="B24" s="50">
        <f t="shared" si="1"/>
        <v>0</v>
      </c>
      <c r="C24" s="78"/>
      <c r="D24" s="52"/>
      <c r="E24" s="53" t="e">
        <f>IF(C24 = $A$14,$B$14,IF(C24 = $A$15,$B$15,IF(C24 = $A$16,$B$16,(IF(C24 =#REF!,#REF!,(IF(C24 =#REF!,#REF!,"")))))))</f>
        <v>#REF!</v>
      </c>
      <c r="F24" s="54" t="e">
        <f t="shared" si="2"/>
        <v>#REF!</v>
      </c>
      <c r="G24" s="46" t="e">
        <f t="shared" si="3"/>
        <v>#REF!</v>
      </c>
      <c r="H24" s="55" t="e">
        <f t="shared" ref="H24:H32" si="5">F24/B24</f>
        <v>#REF!</v>
      </c>
      <c r="I24" s="54" t="e">
        <f t="shared" ref="I24:I32" si="6">(B24*D24)-F24</f>
        <v>#REF!</v>
      </c>
      <c r="J24" s="46" t="e">
        <f t="shared" si="4"/>
        <v>#REF!</v>
      </c>
      <c r="K24" s="55" t="e">
        <f t="shared" ref="K24:K32" si="7">I24/B24</f>
        <v>#REF!</v>
      </c>
      <c r="L24" s="48" t="s">
        <v>38</v>
      </c>
      <c r="M24" s="54" t="e">
        <f t="shared" ref="M24:M32" si="8">F24+I24</f>
        <v>#REF!</v>
      </c>
      <c r="N24" s="57" t="e">
        <f t="shared" ref="N24:N32" si="9">H24+K24</f>
        <v>#REF!</v>
      </c>
    </row>
    <row r="25" spans="1:14" x14ac:dyDescent="0.3">
      <c r="A25" s="58" t="s">
        <v>38</v>
      </c>
      <c r="B25" s="50">
        <f t="shared" si="1"/>
        <v>0</v>
      </c>
      <c r="C25" s="78"/>
      <c r="D25" s="52"/>
      <c r="E25" s="53" t="e">
        <f>IF(C25 = $A$14,$B$14,IF(C25 = $A$15,$B$15,IF(C25 = $A$16,$B$16,(IF(C25 =#REF!,#REF!,(IF(C25 =#REF!,#REF!,"")))))))</f>
        <v>#REF!</v>
      </c>
      <c r="F25" s="54" t="e">
        <f t="shared" si="2"/>
        <v>#REF!</v>
      </c>
      <c r="G25" s="46" t="e">
        <f t="shared" si="3"/>
        <v>#REF!</v>
      </c>
      <c r="H25" s="55" t="e">
        <f t="shared" si="5"/>
        <v>#REF!</v>
      </c>
      <c r="I25" s="54" t="e">
        <f t="shared" si="6"/>
        <v>#REF!</v>
      </c>
      <c r="J25" s="46" t="e">
        <f t="shared" si="4"/>
        <v>#REF!</v>
      </c>
      <c r="K25" s="55" t="e">
        <f t="shared" si="7"/>
        <v>#REF!</v>
      </c>
      <c r="L25" s="48" t="s">
        <v>38</v>
      </c>
      <c r="M25" s="54" t="e">
        <f t="shared" si="8"/>
        <v>#REF!</v>
      </c>
      <c r="N25" s="57" t="e">
        <f t="shared" si="9"/>
        <v>#REF!</v>
      </c>
    </row>
    <row r="26" spans="1:14" x14ac:dyDescent="0.3">
      <c r="A26" s="58" t="s">
        <v>38</v>
      </c>
      <c r="B26" s="50">
        <f t="shared" si="1"/>
        <v>0</v>
      </c>
      <c r="C26" s="78"/>
      <c r="D26" s="52"/>
      <c r="E26" s="53" t="e">
        <f>IF(C26 = $A$14,$B$14,IF(C26 = $A$15,$B$15,IF(C26 = $A$16,$B$16,(IF(C26 =#REF!,#REF!,(IF(C26 =#REF!,#REF!,"")))))))</f>
        <v>#REF!</v>
      </c>
      <c r="F26" s="54" t="e">
        <f t="shared" si="2"/>
        <v>#REF!</v>
      </c>
      <c r="G26" s="46" t="e">
        <f t="shared" si="3"/>
        <v>#REF!</v>
      </c>
      <c r="H26" s="55" t="e">
        <f t="shared" si="5"/>
        <v>#REF!</v>
      </c>
      <c r="I26" s="54" t="e">
        <f t="shared" si="6"/>
        <v>#REF!</v>
      </c>
      <c r="J26" s="46" t="e">
        <f t="shared" si="4"/>
        <v>#REF!</v>
      </c>
      <c r="K26" s="55" t="e">
        <f t="shared" si="7"/>
        <v>#REF!</v>
      </c>
      <c r="L26" s="56" t="s">
        <v>38</v>
      </c>
      <c r="M26" s="54" t="e">
        <f t="shared" si="8"/>
        <v>#REF!</v>
      </c>
      <c r="N26" s="57" t="e">
        <f t="shared" si="9"/>
        <v>#REF!</v>
      </c>
    </row>
    <row r="27" spans="1:14" x14ac:dyDescent="0.3">
      <c r="A27" s="58" t="s">
        <v>38</v>
      </c>
      <c r="B27" s="50">
        <f t="shared" si="1"/>
        <v>0</v>
      </c>
      <c r="C27" s="78"/>
      <c r="D27" s="52"/>
      <c r="E27" s="53" t="e">
        <f>IF(C27 = $A$14,$B$14,IF(C27 = $A$15,$B$15,IF(C27 = $A$16,$B$16,(IF(C27 =#REF!,#REF!,(IF(C27 =#REF!,#REF!,"")))))))</f>
        <v>#REF!</v>
      </c>
      <c r="F27" s="54" t="e">
        <f t="shared" si="2"/>
        <v>#REF!</v>
      </c>
      <c r="G27" s="46" t="e">
        <f t="shared" si="3"/>
        <v>#REF!</v>
      </c>
      <c r="H27" s="55" t="e">
        <f t="shared" si="5"/>
        <v>#REF!</v>
      </c>
      <c r="I27" s="54" t="e">
        <f t="shared" si="6"/>
        <v>#REF!</v>
      </c>
      <c r="J27" s="46" t="e">
        <f t="shared" si="4"/>
        <v>#REF!</v>
      </c>
      <c r="K27" s="55" t="e">
        <f t="shared" si="7"/>
        <v>#REF!</v>
      </c>
      <c r="L27" s="56" t="s">
        <v>38</v>
      </c>
      <c r="M27" s="54" t="e">
        <f t="shared" si="8"/>
        <v>#REF!</v>
      </c>
      <c r="N27" s="57" t="e">
        <f t="shared" si="9"/>
        <v>#REF!</v>
      </c>
    </row>
    <row r="28" spans="1:14" x14ac:dyDescent="0.3">
      <c r="A28" s="58" t="s">
        <v>38</v>
      </c>
      <c r="B28" s="50">
        <f t="shared" si="1"/>
        <v>0</v>
      </c>
      <c r="C28" s="78"/>
      <c r="D28" s="52"/>
      <c r="E28" s="53" t="e">
        <f>IF(C28 = $A$14,$B$14,IF(C28 = $A$15,$B$15,IF(C28 = $A$16,$B$16,(IF(C28 =#REF!,#REF!,(IF(C28 =#REF!,#REF!,"")))))))</f>
        <v>#REF!</v>
      </c>
      <c r="F28" s="54" t="e">
        <f t="shared" si="2"/>
        <v>#REF!</v>
      </c>
      <c r="G28" s="46" t="e">
        <f t="shared" si="3"/>
        <v>#REF!</v>
      </c>
      <c r="H28" s="55" t="e">
        <f t="shared" si="5"/>
        <v>#REF!</v>
      </c>
      <c r="I28" s="54" t="e">
        <f t="shared" si="6"/>
        <v>#REF!</v>
      </c>
      <c r="J28" s="46" t="e">
        <f t="shared" si="4"/>
        <v>#REF!</v>
      </c>
      <c r="K28" s="55" t="e">
        <f t="shared" si="7"/>
        <v>#REF!</v>
      </c>
      <c r="L28" s="56" t="s">
        <v>38</v>
      </c>
      <c r="M28" s="54" t="e">
        <f t="shared" si="8"/>
        <v>#REF!</v>
      </c>
      <c r="N28" s="57" t="e">
        <f t="shared" si="9"/>
        <v>#REF!</v>
      </c>
    </row>
    <row r="29" spans="1:14" x14ac:dyDescent="0.3">
      <c r="A29" s="58" t="s">
        <v>38</v>
      </c>
      <c r="B29" s="50">
        <f t="shared" si="1"/>
        <v>0</v>
      </c>
      <c r="C29" s="78"/>
      <c r="D29" s="52"/>
      <c r="E29" s="53" t="e">
        <f>IF(C29 = $A$14,$B$14,IF(C29 = $A$15,$B$15,IF(C29 = $A$16,$B$16,(IF(C29 =#REF!,#REF!,(IF(C29 =#REF!,#REF!,"")))))))</f>
        <v>#REF!</v>
      </c>
      <c r="F29" s="54" t="e">
        <f t="shared" si="2"/>
        <v>#REF!</v>
      </c>
      <c r="G29" s="46" t="e">
        <f t="shared" si="3"/>
        <v>#REF!</v>
      </c>
      <c r="H29" s="55" t="e">
        <f t="shared" si="5"/>
        <v>#REF!</v>
      </c>
      <c r="I29" s="54" t="e">
        <f t="shared" si="6"/>
        <v>#REF!</v>
      </c>
      <c r="J29" s="46" t="e">
        <f t="shared" si="4"/>
        <v>#REF!</v>
      </c>
      <c r="K29" s="55" t="e">
        <f t="shared" si="7"/>
        <v>#REF!</v>
      </c>
      <c r="L29" s="56" t="s">
        <v>38</v>
      </c>
      <c r="M29" s="54" t="e">
        <f t="shared" si="8"/>
        <v>#REF!</v>
      </c>
      <c r="N29" s="57" t="e">
        <f t="shared" si="9"/>
        <v>#REF!</v>
      </c>
    </row>
    <row r="30" spans="1:14" x14ac:dyDescent="0.3">
      <c r="A30" s="58" t="s">
        <v>38</v>
      </c>
      <c r="B30" s="50">
        <f t="shared" si="1"/>
        <v>0</v>
      </c>
      <c r="C30" s="78"/>
      <c r="D30" s="52"/>
      <c r="E30" s="53" t="e">
        <f>IF(C30 = $A$14,$B$14,IF(C30 = $A$15,$B$15,IF(C30 = $A$16,$B$16,(IF(C30 =#REF!,#REF!,(IF(C30 =#REF!,#REF!,"")))))))</f>
        <v>#REF!</v>
      </c>
      <c r="F30" s="54" t="e">
        <f t="shared" si="2"/>
        <v>#REF!</v>
      </c>
      <c r="G30" s="46" t="e">
        <f t="shared" si="3"/>
        <v>#REF!</v>
      </c>
      <c r="H30" s="55" t="e">
        <f t="shared" si="5"/>
        <v>#REF!</v>
      </c>
      <c r="I30" s="54" t="e">
        <f t="shared" si="6"/>
        <v>#REF!</v>
      </c>
      <c r="J30" s="46" t="e">
        <f t="shared" si="4"/>
        <v>#REF!</v>
      </c>
      <c r="K30" s="55" t="e">
        <f t="shared" si="7"/>
        <v>#REF!</v>
      </c>
      <c r="L30" s="56" t="s">
        <v>38</v>
      </c>
      <c r="M30" s="54" t="e">
        <f t="shared" si="8"/>
        <v>#REF!</v>
      </c>
      <c r="N30" s="57" t="e">
        <f t="shared" si="9"/>
        <v>#REF!</v>
      </c>
    </row>
    <row r="31" spans="1:14" x14ac:dyDescent="0.3">
      <c r="A31" s="58" t="s">
        <v>38</v>
      </c>
      <c r="B31" s="50">
        <f t="shared" si="1"/>
        <v>0</v>
      </c>
      <c r="C31" s="78"/>
      <c r="D31" s="52"/>
      <c r="E31" s="53" t="e">
        <f>IF(C31 = $A$14,$B$14,IF(C31 = $A$15,$B$15,IF(C31 = $A$16,$B$16,(IF(C31 =#REF!,#REF!,(IF(C31 =#REF!,#REF!,"")))))))</f>
        <v>#REF!</v>
      </c>
      <c r="F31" s="54" t="e">
        <f t="shared" si="2"/>
        <v>#REF!</v>
      </c>
      <c r="G31" s="46" t="e">
        <f t="shared" si="3"/>
        <v>#REF!</v>
      </c>
      <c r="H31" s="55" t="e">
        <f t="shared" si="5"/>
        <v>#REF!</v>
      </c>
      <c r="I31" s="54" t="e">
        <f t="shared" si="6"/>
        <v>#REF!</v>
      </c>
      <c r="J31" s="46" t="e">
        <f t="shared" si="4"/>
        <v>#REF!</v>
      </c>
      <c r="K31" s="55" t="e">
        <f t="shared" si="7"/>
        <v>#REF!</v>
      </c>
      <c r="L31" s="56" t="s">
        <v>38</v>
      </c>
      <c r="M31" s="54" t="e">
        <f t="shared" si="8"/>
        <v>#REF!</v>
      </c>
      <c r="N31" s="57" t="e">
        <f t="shared" si="9"/>
        <v>#REF!</v>
      </c>
    </row>
    <row r="32" spans="1:14" ht="17.25" thickBot="1" x14ac:dyDescent="0.35">
      <c r="A32" s="59" t="s">
        <v>38</v>
      </c>
      <c r="B32" s="60">
        <f t="shared" si="1"/>
        <v>0</v>
      </c>
      <c r="C32" s="79"/>
      <c r="D32" s="61"/>
      <c r="E32" s="62" t="e">
        <f>IF(C32 = $A$14,$B$14,IF(C32 = $A$15,$B$15,IF(C32 = $A$16,$B$16,(IF(C32 =#REF!,#REF!,(IF(C32 =#REF!,#REF!,"")))))))</f>
        <v>#REF!</v>
      </c>
      <c r="F32" s="63" t="e">
        <f t="shared" si="2"/>
        <v>#REF!</v>
      </c>
      <c r="G32" s="64" t="e">
        <f t="shared" si="3"/>
        <v>#REF!</v>
      </c>
      <c r="H32" s="65" t="e">
        <f t="shared" si="5"/>
        <v>#REF!</v>
      </c>
      <c r="I32" s="63" t="e">
        <f t="shared" si="6"/>
        <v>#REF!</v>
      </c>
      <c r="J32" s="64" t="e">
        <f t="shared" si="4"/>
        <v>#REF!</v>
      </c>
      <c r="K32" s="65" t="e">
        <f t="shared" si="7"/>
        <v>#REF!</v>
      </c>
      <c r="L32" s="66" t="s">
        <v>38</v>
      </c>
      <c r="M32" s="63" t="e">
        <f t="shared" si="8"/>
        <v>#REF!</v>
      </c>
      <c r="N32" s="67" t="e">
        <f t="shared" si="9"/>
        <v>#REF!</v>
      </c>
    </row>
    <row r="33" spans="1:14" s="106" customFormat="1" x14ac:dyDescent="0.3">
      <c r="A33" s="99"/>
      <c r="B33" s="98"/>
      <c r="C33" s="100"/>
      <c r="D33" s="101"/>
      <c r="E33" s="102"/>
      <c r="F33" s="98"/>
      <c r="G33" s="103"/>
      <c r="H33" s="104"/>
      <c r="I33" s="98"/>
      <c r="J33" s="103"/>
      <c r="K33" s="104"/>
      <c r="L33" s="105"/>
      <c r="M33" s="98"/>
      <c r="N33" s="104"/>
    </row>
    <row r="34" spans="1:14" ht="17.25" thickBot="1" x14ac:dyDescent="0.3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14"/>
      <c r="M34" s="106"/>
      <c r="N34" s="106"/>
    </row>
    <row r="35" spans="1:14" ht="19.5" customHeight="1" thickBot="1" x14ac:dyDescent="0.35">
      <c r="A35" s="106"/>
      <c r="B35" s="106"/>
      <c r="C35" s="106"/>
      <c r="D35" s="106"/>
      <c r="E35" s="106"/>
      <c r="F35" s="128" t="s">
        <v>45</v>
      </c>
      <c r="G35" s="141"/>
      <c r="H35" s="129"/>
      <c r="I35" s="91" t="e">
        <f>C8</f>
        <v>#DIV/0!</v>
      </c>
      <c r="J35" s="90" t="s">
        <v>36</v>
      </c>
      <c r="K35" s="128"/>
      <c r="L35" s="129"/>
      <c r="M35" s="114"/>
      <c r="N35" s="106"/>
    </row>
    <row r="36" spans="1:14" ht="54.75" customHeight="1" thickBot="1" x14ac:dyDescent="0.35">
      <c r="A36" s="106"/>
      <c r="B36" s="106"/>
      <c r="C36" s="106"/>
      <c r="D36" s="106"/>
      <c r="E36" s="106"/>
      <c r="F36" s="1" t="s">
        <v>0</v>
      </c>
      <c r="G36" s="1" t="s">
        <v>40</v>
      </c>
      <c r="H36" s="2" t="s">
        <v>39</v>
      </c>
      <c r="I36" s="1" t="s">
        <v>41</v>
      </c>
      <c r="J36" s="1" t="s">
        <v>42</v>
      </c>
      <c r="K36" s="2" t="s">
        <v>43</v>
      </c>
      <c r="L36" s="2" t="s">
        <v>16</v>
      </c>
      <c r="M36" s="106"/>
      <c r="N36" s="106"/>
    </row>
    <row r="37" spans="1:14" ht="17.25" thickBot="1" x14ac:dyDescent="0.35">
      <c r="A37" s="106"/>
      <c r="B37" s="106"/>
      <c r="C37" s="106"/>
      <c r="D37" s="106"/>
      <c r="E37" s="106"/>
      <c r="F37" s="32" t="s">
        <v>18</v>
      </c>
      <c r="G37" s="93">
        <f>G21</f>
        <v>7900</v>
      </c>
      <c r="H37" s="92" t="e">
        <f>G37/D8</f>
        <v>#DIV/0!</v>
      </c>
      <c r="I37" s="33">
        <f>I21</f>
        <v>250</v>
      </c>
      <c r="J37" s="37">
        <f>I37/12</f>
        <v>20.833333333333332</v>
      </c>
      <c r="K37" s="39" t="e">
        <f>J37/D8</f>
        <v>#DIV/0!</v>
      </c>
      <c r="L37" s="94" t="s">
        <v>25</v>
      </c>
      <c r="M37" s="106"/>
      <c r="N37" s="106"/>
    </row>
    <row r="38" spans="1:14" ht="15.6" customHeight="1" x14ac:dyDescent="0.3">
      <c r="A38" s="106"/>
      <c r="B38" s="106"/>
      <c r="C38" s="106"/>
      <c r="D38" s="106"/>
      <c r="E38" s="106"/>
      <c r="F38" s="126" t="str">
        <f>A22</f>
        <v>x</v>
      </c>
      <c r="G38" s="109" t="e">
        <f t="shared" ref="G38:G48" si="10">G22</f>
        <v>#REF!</v>
      </c>
      <c r="H38" s="107" t="e">
        <f>G38/D8</f>
        <v>#REF!</v>
      </c>
      <c r="I38" s="45" t="e">
        <f>I22</f>
        <v>#REF!</v>
      </c>
      <c r="J38" s="95" t="e">
        <f>I38/12</f>
        <v>#REF!</v>
      </c>
      <c r="K38" s="123" t="e">
        <f>J38/D8</f>
        <v>#REF!</v>
      </c>
      <c r="L38" s="117" t="str">
        <f>L22</f>
        <v>x</v>
      </c>
      <c r="M38" s="106"/>
      <c r="N38" s="106"/>
    </row>
    <row r="39" spans="1:14" ht="15.6" customHeight="1" x14ac:dyDescent="0.3">
      <c r="A39" s="106"/>
      <c r="B39" s="106"/>
      <c r="C39" s="106"/>
      <c r="D39" s="106"/>
      <c r="E39" s="106"/>
      <c r="F39" s="126" t="str">
        <f t="shared" ref="F39:F48" si="11">A23</f>
        <v>x</v>
      </c>
      <c r="G39" s="110" t="e">
        <f t="shared" si="10"/>
        <v>#REF!</v>
      </c>
      <c r="H39" s="108" t="e">
        <f>G39/D8</f>
        <v>#REF!</v>
      </c>
      <c r="I39" s="54" t="e">
        <f t="shared" ref="I39:I48" si="12">I23</f>
        <v>#REF!</v>
      </c>
      <c r="J39" s="96" t="e">
        <f t="shared" ref="J39:J48" si="13">I39/12</f>
        <v>#REF!</v>
      </c>
      <c r="K39" s="124" t="e">
        <f>J39/D8</f>
        <v>#REF!</v>
      </c>
      <c r="L39" s="118" t="str">
        <f t="shared" ref="L39:L48" si="14">L23</f>
        <v>x</v>
      </c>
      <c r="M39" s="106"/>
      <c r="N39" s="106"/>
    </row>
    <row r="40" spans="1:14" x14ac:dyDescent="0.3">
      <c r="A40" s="106"/>
      <c r="B40" s="106"/>
      <c r="C40" s="106"/>
      <c r="D40" s="106"/>
      <c r="E40" s="106"/>
      <c r="F40" s="126" t="str">
        <f t="shared" si="11"/>
        <v>x</v>
      </c>
      <c r="G40" s="110" t="e">
        <f t="shared" si="10"/>
        <v>#REF!</v>
      </c>
      <c r="H40" s="108" t="e">
        <f>G40/D8</f>
        <v>#REF!</v>
      </c>
      <c r="I40" s="54" t="e">
        <f t="shared" si="12"/>
        <v>#REF!</v>
      </c>
      <c r="J40" s="96" t="e">
        <f t="shared" si="13"/>
        <v>#REF!</v>
      </c>
      <c r="K40" s="124" t="e">
        <f>J40/D8</f>
        <v>#REF!</v>
      </c>
      <c r="L40" s="118" t="str">
        <f t="shared" si="14"/>
        <v>x</v>
      </c>
      <c r="M40" s="106"/>
      <c r="N40" s="106"/>
    </row>
    <row r="41" spans="1:14" x14ac:dyDescent="0.3">
      <c r="A41" s="106"/>
      <c r="B41" s="106"/>
      <c r="C41" s="106"/>
      <c r="D41" s="106"/>
      <c r="E41" s="106"/>
      <c r="F41" s="126" t="str">
        <f t="shared" si="11"/>
        <v>x</v>
      </c>
      <c r="G41" s="110" t="e">
        <f t="shared" si="10"/>
        <v>#REF!</v>
      </c>
      <c r="H41" s="108" t="e">
        <f>G41/D8</f>
        <v>#REF!</v>
      </c>
      <c r="I41" s="54" t="e">
        <f t="shared" si="12"/>
        <v>#REF!</v>
      </c>
      <c r="J41" s="96" t="e">
        <f t="shared" si="13"/>
        <v>#REF!</v>
      </c>
      <c r="K41" s="124" t="e">
        <f>J41/D8</f>
        <v>#REF!</v>
      </c>
      <c r="L41" s="118" t="str">
        <f t="shared" si="14"/>
        <v>x</v>
      </c>
      <c r="M41" s="106"/>
      <c r="N41" s="106"/>
    </row>
    <row r="42" spans="1:14" x14ac:dyDescent="0.3">
      <c r="A42" s="106"/>
      <c r="B42" s="106"/>
      <c r="C42" s="106"/>
      <c r="D42" s="106"/>
      <c r="E42" s="106"/>
      <c r="F42" s="126" t="str">
        <f t="shared" si="11"/>
        <v>x</v>
      </c>
      <c r="G42" s="110" t="e">
        <f t="shared" si="10"/>
        <v>#REF!</v>
      </c>
      <c r="H42" s="108" t="e">
        <f>G42/D8</f>
        <v>#REF!</v>
      </c>
      <c r="I42" s="54" t="e">
        <f t="shared" si="12"/>
        <v>#REF!</v>
      </c>
      <c r="J42" s="96" t="e">
        <f t="shared" si="13"/>
        <v>#REF!</v>
      </c>
      <c r="K42" s="124" t="e">
        <f>J42/D8</f>
        <v>#REF!</v>
      </c>
      <c r="L42" s="118" t="str">
        <f t="shared" si="14"/>
        <v>x</v>
      </c>
      <c r="M42" s="106"/>
      <c r="N42" s="106"/>
    </row>
    <row r="43" spans="1:14" x14ac:dyDescent="0.3">
      <c r="A43" s="106"/>
      <c r="B43" s="106"/>
      <c r="C43" s="106"/>
      <c r="D43" s="106"/>
      <c r="E43" s="106"/>
      <c r="F43" s="126" t="str">
        <f t="shared" si="11"/>
        <v>x</v>
      </c>
      <c r="G43" s="110" t="e">
        <f t="shared" si="10"/>
        <v>#REF!</v>
      </c>
      <c r="H43" s="108" t="e">
        <f>G43/D8</f>
        <v>#REF!</v>
      </c>
      <c r="I43" s="54" t="e">
        <f t="shared" si="12"/>
        <v>#REF!</v>
      </c>
      <c r="J43" s="96" t="e">
        <f t="shared" si="13"/>
        <v>#REF!</v>
      </c>
      <c r="K43" s="124" t="e">
        <f>J43/D8</f>
        <v>#REF!</v>
      </c>
      <c r="L43" s="118" t="str">
        <f t="shared" si="14"/>
        <v>x</v>
      </c>
      <c r="M43" s="106"/>
      <c r="N43" s="106"/>
    </row>
    <row r="44" spans="1:14" x14ac:dyDescent="0.3">
      <c r="A44" s="106"/>
      <c r="B44" s="106"/>
      <c r="C44" s="106"/>
      <c r="D44" s="106"/>
      <c r="E44" s="106"/>
      <c r="F44" s="126" t="str">
        <f t="shared" si="11"/>
        <v>x</v>
      </c>
      <c r="G44" s="110" t="e">
        <f t="shared" si="10"/>
        <v>#REF!</v>
      </c>
      <c r="H44" s="108" t="e">
        <f>G44/D8</f>
        <v>#REF!</v>
      </c>
      <c r="I44" s="54" t="e">
        <f t="shared" si="12"/>
        <v>#REF!</v>
      </c>
      <c r="J44" s="96" t="e">
        <f t="shared" si="13"/>
        <v>#REF!</v>
      </c>
      <c r="K44" s="124" t="e">
        <f>J44/D8</f>
        <v>#REF!</v>
      </c>
      <c r="L44" s="118" t="str">
        <f t="shared" si="14"/>
        <v>x</v>
      </c>
      <c r="M44" s="106"/>
      <c r="N44" s="106"/>
    </row>
    <row r="45" spans="1:14" x14ac:dyDescent="0.3">
      <c r="A45" s="106"/>
      <c r="B45" s="106"/>
      <c r="C45" s="106"/>
      <c r="D45" s="106"/>
      <c r="E45" s="106"/>
      <c r="F45" s="126" t="str">
        <f t="shared" si="11"/>
        <v>x</v>
      </c>
      <c r="G45" s="110" t="e">
        <f t="shared" si="10"/>
        <v>#REF!</v>
      </c>
      <c r="H45" s="108" t="e">
        <f>G45/D8</f>
        <v>#REF!</v>
      </c>
      <c r="I45" s="54" t="e">
        <f t="shared" si="12"/>
        <v>#REF!</v>
      </c>
      <c r="J45" s="96" t="e">
        <f t="shared" si="13"/>
        <v>#REF!</v>
      </c>
      <c r="K45" s="124" t="e">
        <f>J45/D8</f>
        <v>#REF!</v>
      </c>
      <c r="L45" s="118" t="str">
        <f t="shared" si="14"/>
        <v>x</v>
      </c>
      <c r="M45" s="106"/>
      <c r="N45" s="106"/>
    </row>
    <row r="46" spans="1:14" x14ac:dyDescent="0.3">
      <c r="A46" s="106"/>
      <c r="B46" s="106"/>
      <c r="C46" s="106"/>
      <c r="D46" s="106"/>
      <c r="E46" s="106"/>
      <c r="F46" s="126" t="str">
        <f t="shared" si="11"/>
        <v>x</v>
      </c>
      <c r="G46" s="110" t="e">
        <f t="shared" si="10"/>
        <v>#REF!</v>
      </c>
      <c r="H46" s="108" t="e">
        <f>G46/D8</f>
        <v>#REF!</v>
      </c>
      <c r="I46" s="54" t="e">
        <f t="shared" si="12"/>
        <v>#REF!</v>
      </c>
      <c r="J46" s="96" t="e">
        <f t="shared" si="13"/>
        <v>#REF!</v>
      </c>
      <c r="K46" s="124" t="e">
        <f>J46/D8</f>
        <v>#REF!</v>
      </c>
      <c r="L46" s="118" t="str">
        <f t="shared" si="14"/>
        <v>x</v>
      </c>
      <c r="M46" s="106"/>
      <c r="N46" s="106"/>
    </row>
    <row r="47" spans="1:14" x14ac:dyDescent="0.3">
      <c r="A47" s="106"/>
      <c r="B47" s="106"/>
      <c r="C47" s="106"/>
      <c r="D47" s="106"/>
      <c r="E47" s="106"/>
      <c r="F47" s="126" t="str">
        <f t="shared" si="11"/>
        <v>x</v>
      </c>
      <c r="G47" s="110" t="e">
        <f t="shared" si="10"/>
        <v>#REF!</v>
      </c>
      <c r="H47" s="108" t="e">
        <f>G47/D8</f>
        <v>#REF!</v>
      </c>
      <c r="I47" s="54" t="e">
        <f t="shared" si="12"/>
        <v>#REF!</v>
      </c>
      <c r="J47" s="96" t="e">
        <f t="shared" si="13"/>
        <v>#REF!</v>
      </c>
      <c r="K47" s="124" t="e">
        <f>J47/D8</f>
        <v>#REF!</v>
      </c>
      <c r="L47" s="118" t="str">
        <f t="shared" si="14"/>
        <v>x</v>
      </c>
      <c r="M47" s="106"/>
      <c r="N47" s="106"/>
    </row>
    <row r="48" spans="1:14" ht="17.25" thickBot="1" x14ac:dyDescent="0.35">
      <c r="A48" s="106"/>
      <c r="B48" s="106"/>
      <c r="C48" s="106"/>
      <c r="D48" s="106"/>
      <c r="E48" s="106"/>
      <c r="F48" s="126" t="str">
        <f t="shared" si="11"/>
        <v>x</v>
      </c>
      <c r="G48" s="111" t="e">
        <f t="shared" si="10"/>
        <v>#REF!</v>
      </c>
      <c r="H48" s="112" t="e">
        <f>G48/D8</f>
        <v>#REF!</v>
      </c>
      <c r="I48" s="63" t="e">
        <f t="shared" si="12"/>
        <v>#REF!</v>
      </c>
      <c r="J48" s="113" t="e">
        <f t="shared" si="13"/>
        <v>#REF!</v>
      </c>
      <c r="K48" s="125" t="e">
        <f>J48/D8</f>
        <v>#REF!</v>
      </c>
      <c r="L48" s="119" t="str">
        <f t="shared" si="14"/>
        <v>x</v>
      </c>
      <c r="M48" s="106"/>
      <c r="N48" s="106"/>
    </row>
    <row r="49" spans="1:14" x14ac:dyDescent="0.3">
      <c r="A49" s="106"/>
      <c r="B49" s="106"/>
      <c r="C49" s="106"/>
      <c r="D49" s="106"/>
      <c r="E49" s="106"/>
      <c r="F49" s="106"/>
      <c r="G49" s="115"/>
      <c r="H49" s="115"/>
      <c r="I49" s="115"/>
      <c r="J49" s="115"/>
      <c r="K49" s="115"/>
      <c r="L49" s="116"/>
      <c r="M49" s="106"/>
      <c r="N49" s="106"/>
    </row>
    <row r="50" spans="1:14" x14ac:dyDescent="0.3">
      <c r="F50" s="106"/>
      <c r="G50" s="115"/>
      <c r="H50" s="115"/>
      <c r="I50" s="115"/>
      <c r="J50" s="115"/>
      <c r="K50" s="115"/>
      <c r="L50" s="116"/>
    </row>
    <row r="51" spans="1:14" x14ac:dyDescent="0.3">
      <c r="G51" s="10"/>
      <c r="H51" s="10"/>
      <c r="I51" s="10"/>
      <c r="J51" s="10"/>
      <c r="K51" s="10"/>
      <c r="L51" s="97"/>
    </row>
  </sheetData>
  <sheetProtection algorithmName="SHA-512" hashValue="LYVhNPW7hn8Hh/80eSbdwq4mht8mfNDCE3gXSo9dZAaCOQZcS4w0egXuIu0FnWnv49eQ1ZGBZJ/ZD2IcrgFnFA==" saltValue="RnHRM1MleeazEermmLaBxw==" spinCount="100000" sheet="1" objects="1" scenarios="1" selectLockedCells="1"/>
  <protectedRanges>
    <protectedRange sqref="A21:A33 C21:D33 L37:L48 L21:L33 F37:F48" name="Editable Range"/>
  </protectedRanges>
  <mergeCells count="12">
    <mergeCell ref="F7:J7"/>
    <mergeCell ref="K35:L35"/>
    <mergeCell ref="A1:N2"/>
    <mergeCell ref="F5:J5"/>
    <mergeCell ref="G14:J14"/>
    <mergeCell ref="F19:G19"/>
    <mergeCell ref="I19:J19"/>
    <mergeCell ref="B3:D3"/>
    <mergeCell ref="B18:E18"/>
    <mergeCell ref="C5:E5"/>
    <mergeCell ref="G8:J8"/>
    <mergeCell ref="F35:H35"/>
  </mergeCells>
  <dataValidations count="1">
    <dataValidation type="list" allowBlank="1" showInputMessage="1" showErrorMessage="1" sqref="C21:C33">
      <formula1>$A$14:$A$16</formula1>
    </dataValidation>
  </dataValidations>
  <hyperlinks>
    <hyperlink ref="G14" r:id="rId1" display="https://www.hhs.gov/about/agencies/orgchart/index.html"/>
    <hyperlink ref="G14:J14" r:id="rId2" display="http://www.hhs.gov/about/agencies/orgchart/index.html"/>
  </hyperlinks>
  <pageMargins left="0.7" right="0.7" top="0.75" bottom="0.75" header="0.3" footer="0.3"/>
  <pageSetup scale="44" orientation="landscape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Cap </vt:lpstr>
      <vt:lpstr>'Salary Cap '!Print_Area</vt:lpstr>
    </vt:vector>
  </TitlesOfParts>
  <Company>UNT 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Barakat, Mazen</dc:creator>
  <cp:lastModifiedBy>Anderson, Brad</cp:lastModifiedBy>
  <cp:lastPrinted>2018-07-13T19:39:28Z</cp:lastPrinted>
  <dcterms:created xsi:type="dcterms:W3CDTF">2016-02-10T17:53:31Z</dcterms:created>
  <dcterms:modified xsi:type="dcterms:W3CDTF">2018-09-26T18:33:50Z</dcterms:modified>
</cp:coreProperties>
</file>