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harts/chart3.xml" ContentType="application/vnd.openxmlformats-officedocument.drawingml.chart+xml"/>
  <Override PartName="/xl/drawings/drawing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tables/table51.xml" ContentType="application/vnd.openxmlformats-officedocument.spreadsheetml.table+xml"/>
  <Override PartName="/xl/tables/table52.xml" ContentType="application/vnd.openxmlformats-officedocument.spreadsheetml.table+xml"/>
  <Override PartName="/xl/charts/chart10.xml" ContentType="application/vnd.openxmlformats-officedocument.drawingml.chart+xml"/>
  <Override PartName="/xl/drawings/drawing12.xml" ContentType="application/vnd.openxmlformats-officedocument.drawing+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charts/chart11.xml" ContentType="application/vnd.openxmlformats-officedocument.drawingml.chart+xml"/>
  <Override PartName="/xl/charts/chart12.xml" ContentType="application/vnd.openxmlformats-officedocument.drawingml.chart+xml"/>
  <Override PartName="/xl/drawings/drawing13.xml" ContentType="application/vnd.openxmlformats-officedocument.drawing+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tables/table65.xml" ContentType="application/vnd.openxmlformats-officedocument.spreadsheetml.table+xml"/>
  <Override PartName="/xl/charts/chart14.xml" ContentType="application/vnd.openxmlformats-officedocument.drawingml.chart+xml"/>
  <Override PartName="/xl/drawings/drawing15.xml" ContentType="application/vnd.openxmlformats-officedocument.drawing+xml"/>
  <Override PartName="/xl/tables/table66.xml" ContentType="application/vnd.openxmlformats-officedocument.spreadsheetml.table+xml"/>
  <Override PartName="/xl/tables/table67.xml" ContentType="application/vnd.openxmlformats-officedocument.spreadsheetml.table+xml"/>
  <Override PartName="/xl/charts/chart15.xml" ContentType="application/vnd.openxmlformats-officedocument.drawingml.chart+xml"/>
  <Override PartName="/xl/drawings/drawing16.xml" ContentType="application/vnd.openxmlformats-officedocument.drawing+xml"/>
  <Override PartName="/xl/tables/table68.xml" ContentType="application/vnd.openxmlformats-officedocument.spreadsheetml.table+xml"/>
  <Override PartName="/xl/charts/chart16.xml" ContentType="application/vnd.openxmlformats-officedocument.drawingml.chart+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hsc.ad.unt.edu\data\Studaffr\WellnessServices\Prevention Programming\Campus Climate Survey\2019\"/>
    </mc:Choice>
  </mc:AlternateContent>
  <workbookProtection workbookAlgorithmName="SHA-512" workbookHashValue="jCwrHWjsnqHXx8JfPDbklGtMKsqFxDadJE4cOO1P04JO9n068gk+NPRWI65DABOluZ66gRTUxQ5qKt7/P3SliA==" workbookSaltValue="Tj2GMpUqCtdP04vAlPJ0xw==" workbookSpinCount="100000" lockStructure="1"/>
  <bookViews>
    <workbookView showSheetTabs="0" xWindow="0" yWindow="0" windowWidth="7632" windowHeight="2700" tabRatio="949"/>
  </bookViews>
  <sheets>
    <sheet name="Intro" sheetId="57" r:id="rId1"/>
    <sheet name="Methods" sheetId="40" r:id="rId2"/>
    <sheet name="Demos" sheetId="63" r:id="rId3"/>
    <sheet name="General CC" sheetId="68" r:id="rId4"/>
    <sheet name="D&amp;I Experiences" sheetId="79" r:id="rId5"/>
    <sheet name="D&amp;I Services Programs" sheetId="82" r:id="rId6"/>
    <sheet name="D&amp;I Harass" sheetId="83" r:id="rId7"/>
    <sheet name="D&amp;I Actions and Attitudes" sheetId="84" r:id="rId8"/>
    <sheet name="Inclusive Campus" sheetId="81" r:id="rId9"/>
    <sheet name="Basic Needs" sheetId="80" r:id="rId10"/>
    <sheet name="Prevention" sheetId="72" r:id="rId11"/>
    <sheet name="KP Reporting" sheetId="34" r:id="rId12"/>
    <sheet name="SV Experiences" sheetId="65" r:id="rId13"/>
    <sheet name="Prior SV" sheetId="69" r:id="rId14"/>
    <sheet name="Community Behaviors" sheetId="53" r:id="rId15"/>
    <sheet name="Community Attitudes" sheetId="75" r:id="rId16"/>
    <sheet name="Relat. Dynamics" sheetId="76" r:id="rId17"/>
    <sheet name="Contact EAB" sheetId="56" r:id="rId18"/>
  </sheets>
  <externalReferences>
    <externalReference r:id="rId19"/>
  </externalReferences>
  <definedNames>
    <definedName name="_xlnm._FilterDatabase" localSheetId="11" hidden="1">'KP Reporting'!#REF!</definedName>
    <definedName name="abnormals">#REF!</definedName>
    <definedName name="action_asked">#REF!</definedName>
    <definedName name="action_confronted">#REF!</definedName>
    <definedName name="action_distraction">#REF!</definedName>
    <definedName name="action_group_var_sum">#REF!</definedName>
    <definedName name="action_no_action">#REF!</definedName>
    <definedName name="action_others">#REF!</definedName>
    <definedName name="action_risky">#REF!</definedName>
    <definedName name="action_stepped_in">#REF!</definedName>
    <definedName name="action_told">#REF!</definedName>
    <definedName name="affiliate_noschool">#REF!</definedName>
    <definedName name="affiliate_otherschool">#REF!</definedName>
    <definedName name="affiliate_unsure">#REF!</definedName>
    <definedName name="affiliate_yourschool">#REF!</definedName>
    <definedName name="analytic_sample_size">#REF!</definedName>
    <definedName name="asked_others">#REF!</definedName>
    <definedName name="asked_victim">#REF!</definedName>
    <definedName name="barrier_believe">#REF!</definedName>
    <definedName name="barrier_didnt_know">#REF!</definedName>
    <definedName name="barrier_forget">#REF!</definedName>
    <definedName name="barrier_harass">#REF!</definedName>
    <definedName name="barrier_illegal">#REF!</definedName>
    <definedName name="barrier_no_assistance">#REF!</definedName>
    <definedName name="barrier_no_harm">#REF!</definedName>
    <definedName name="barrier_other">#REF!</definedName>
    <definedName name="barrier_proof">#REF!</definedName>
    <definedName name="barrier_serious">#REF!</definedName>
    <definedName name="barrier_shame">#REF!</definedName>
    <definedName name="barrier_trouble">#REF!</definedName>
    <definedName name="bystand_harass_var_sum">#REF!</definedName>
    <definedName name="bystander_harass">#REF!</definedName>
    <definedName name="carnegie">#REF!</definedName>
    <definedName name="citizenship">#REF!</definedName>
    <definedName name="class_id">#REF!</definedName>
    <definedName name="class_opinions">#REF!</definedName>
    <definedName name="class_stereotype">#REF!</definedName>
    <definedName name="class_work">#REF!</definedName>
    <definedName name="climate_admins_welfare">#REF!</definedName>
    <definedName name="climate_close">#REF!</definedName>
    <definedName name="climate_faculty_judge">#REF!</definedName>
    <definedName name="climate_faculty_welfare">#REF!</definedName>
    <definedName name="climate_safe">#REF!</definedName>
    <definedName name="climate_understand">#REF!</definedName>
    <definedName name="close_date">#REF!</definedName>
    <definedName name="comfort_dis">#REF!</definedName>
    <definedName name="comfort_gay_m">#REF!</definedName>
    <definedName name="comfort_gay_w">#REF!</definedName>
    <definedName name="comfort_mh">#REF!</definedName>
    <definedName name="comfort_poli">#REF!</definedName>
    <definedName name="comfort_race">#REF!</definedName>
    <definedName name="comfort_religion">#REF!</definedName>
    <definedName name="comfort_socio">#REF!</definedName>
    <definedName name="comfort_trans">#REF!</definedName>
    <definedName name="completers">#REF!</definedName>
    <definedName name="concern_safety">#REF!</definedName>
    <definedName name="cond_age">#REF!</definedName>
    <definedName name="cond_base_var_sum">#REF!</definedName>
    <definedName name="cond_ethn">#REF!</definedName>
    <definedName name="cond_gend">#REF!</definedName>
    <definedName name="cond_immi">#REF!</definedName>
    <definedName name="cond_origin">#REF!</definedName>
    <definedName name="cond_other">#REF!</definedName>
    <definedName name="cond_other_other">#REF!</definedName>
    <definedName name="cond_phys">#REF!</definedName>
    <definedName name="cond_poli">#REF!</definedName>
    <definedName name="cond_race">#REF!</definedName>
    <definedName name="cond_reli">#REF!</definedName>
    <definedName name="cond_sex">#REF!</definedName>
    <definedName name="cond_socio">#REF!</definedName>
    <definedName name="confident_administration">#REF!</definedName>
    <definedName name="confident_help">#REF!</definedName>
    <definedName name="confident_procedures">#REF!</definedName>
    <definedName name="confident_resources">#REF!</definedName>
    <definedName name="confronted_person">#REF!</definedName>
    <definedName name="consent">#REF!</definedName>
    <definedName name="country">#REF!</definedName>
    <definedName name="cultural_comm">#REF!</definedName>
    <definedName name="Cut_meals">#REF!</definedName>
    <definedName name="decide_ashame">#REF!</definedName>
    <definedName name="decide_assistance">#REF!</definedName>
    <definedName name="decide_drugs">#REF!</definedName>
    <definedName name="decide_fear">#REF!</definedName>
    <definedName name="decide_forget">#REF!</definedName>
    <definedName name="decide_harass">#REF!</definedName>
    <definedName name="decide_harm">#REF!</definedName>
    <definedName name="decide_other">#REF!</definedName>
    <definedName name="decide_proof">#REF!</definedName>
    <definedName name="decide_serious">#REF!</definedName>
    <definedName name="decide_tell">#REF!</definedName>
    <definedName name="decide_tell_why_var_sum">#REF!</definedName>
    <definedName name="decide_trouble">#REF!</definedName>
    <definedName name="diff_national">#REF!</definedName>
    <definedName name="diff_poli">#REF!</definedName>
    <definedName name="diff_race">#REF!</definedName>
    <definedName name="diff_reli">#REF!</definedName>
    <definedName name="diff_sex">#REF!</definedName>
    <definedName name="diff_socio">#REF!</definedName>
    <definedName name="dis_comm">#REF!</definedName>
    <definedName name="dis_email">#REF!</definedName>
    <definedName name="dis_harass_var_sum">#REF!</definedName>
    <definedName name="dis_humor">#REF!</definedName>
    <definedName name="dis_ignore">#REF!</definedName>
    <definedName name="dis_instructor">#REF!</definedName>
    <definedName name="dis_online">#REF!</definedName>
    <definedName name="dis_other">#REF!</definedName>
    <definedName name="dis_other_write">#REF!</definedName>
    <definedName name="dis_profile">#REF!</definedName>
    <definedName name="dis_written">#REF!</definedName>
    <definedName name="disquals">#REF!</definedName>
    <definedName name="div_program">#REF!</definedName>
    <definedName name="div_program_attend">#REF!</definedName>
    <definedName name="div_tell_couns">#REF!</definedName>
    <definedName name="div_tell_fac">#REF!</definedName>
    <definedName name="div_tell_fam">#REF!</definedName>
    <definedName name="div_tell_friend">#REF!</definedName>
    <definedName name="div_tell_no">#REF!</definedName>
    <definedName name="div_tell_other">#REF!</definedName>
    <definedName name="div_tell_other_write">#REF!</definedName>
    <definedName name="div_tell_partner">#REF!</definedName>
    <definedName name="div_tell_sec">#REF!</definedName>
    <definedName name="div_tell_who_var_sum">#REF!</definedName>
    <definedName name="diverse_admin">#REF!</definedName>
    <definedName name="diverse_campus">#REF!</definedName>
    <definedName name="diverse_fac">#REF!</definedName>
    <definedName name="diverse_student">#REF!</definedName>
    <definedName name="eat_day">#REF!</definedName>
    <definedName name="eat_frequency">#REF!</definedName>
    <definedName name="eat_less_money">#REF!</definedName>
    <definedName name="engage_interact">#REF!</definedName>
    <definedName name="engage_judge">#REF!</definedName>
    <definedName name="engage_offense">#REF!</definedName>
    <definedName name="engage_other">#REF!</definedName>
    <definedName name="engage_other_writein">#REF!</definedName>
    <definedName name="engage_relate">#REF!</definedName>
    <definedName name="engage_say">#REF!</definedName>
    <definedName name="engage_talk">#REF!</definedName>
    <definedName name="engage_viewpoints">#REF!</definedName>
    <definedName name="Eviction">#REF!</definedName>
    <definedName name="experienced_ipv">#REF!</definedName>
    <definedName name="first_gen">#REF!</definedName>
    <definedName name="Food_no_money">#REF!</definedName>
    <definedName name="Food_run_out">#REF!</definedName>
    <definedName name="formal_report">#REF!</definedName>
    <definedName name="Frequency_Skip_Meals">#REF!</definedName>
    <definedName name="friend_tell">#REF!</definedName>
    <definedName name="gender">#REF!</definedName>
    <definedName name="gender_other">#REF!</definedName>
    <definedName name="grad_standing">#REF!</definedName>
    <definedName name="group_cultural">#REF!</definedName>
    <definedName name="group_government">#REF!</definedName>
    <definedName name="group_no">#REF!</definedName>
    <definedName name="group_other">#REF!</definedName>
    <definedName name="group_other_write">#REF!</definedName>
    <definedName name="group_var_sum">#REF!</definedName>
    <definedName name="group_yes_var_sum">#REF!</definedName>
    <definedName name="har_class">#REF!</definedName>
    <definedName name="har_cond_base_loc_var_sum">#REF!</definedName>
    <definedName name="har_event">#REF!</definedName>
    <definedName name="har_housing">#REF!</definedName>
    <definedName name="har_housing_off">#REF!</definedName>
    <definedName name="har_office">#REF!</definedName>
    <definedName name="har_online">#REF!</definedName>
    <definedName name="har_org">#REF!</definedName>
    <definedName name="har_other">#REF!</definedName>
    <definedName name="har_other_write">#REF!</definedName>
    <definedName name="har_walk">#REF!</definedName>
    <definedName name="Harass_affiliation">#REF!</definedName>
    <definedName name="harass_bribe_class">#REF!</definedName>
    <definedName name="harass_bribe_combo">#REF!</definedName>
    <definedName name="harass_bribe_never">#REF!</definedName>
    <definedName name="harass_bribe_other">#REF!</definedName>
    <definedName name="harass_bribe_social">#REF!</definedName>
    <definedName name="harass_comment_class">#REF!</definedName>
    <definedName name="harass_comment_never">#REF!</definedName>
    <definedName name="harass_comment_other">#REF!</definedName>
    <definedName name="harass_comment_social">#REF!</definedName>
    <definedName name="harass_crude_class">#REF!</definedName>
    <definedName name="harass_crude_combo">#REF!</definedName>
    <definedName name="harass_crude_never">#REF!</definedName>
    <definedName name="harass_crude_other">#REF!</definedName>
    <definedName name="harass_crude_social">#REF!</definedName>
    <definedName name="harass_dates">#REF!</definedName>
    <definedName name="harass_email">#REF!</definedName>
    <definedName name="harass_email_class">#REF!</definedName>
    <definedName name="harass_email_combo">#REF!</definedName>
    <definedName name="harass_email_never">#REF!</definedName>
    <definedName name="harass_email_other">#REF!</definedName>
    <definedName name="harass_email_social">#REF!</definedName>
    <definedName name="harass_jokes_class">#REF!</definedName>
    <definedName name="harass_jokes_combo">#REF!</definedName>
    <definedName name="harass_jokes_never">#REF!</definedName>
    <definedName name="harass_jokes_other">#REF!</definedName>
    <definedName name="harass_jokes_social">#REF!</definedName>
    <definedName name="harass_none">#REF!</definedName>
    <definedName name="harass_offensive">#REF!</definedName>
    <definedName name="harass_other">#REF!</definedName>
    <definedName name="harass_other_write">#REF!</definedName>
    <definedName name="harass_phone">#REF!</definedName>
    <definedName name="harass_photos">#REF!</definedName>
    <definedName name="harass_physically_harm">#REF!</definedName>
    <definedName name="harass_rel_affiliated">#REF!</definedName>
    <definedName name="harass_rel_expartner">#REF!</definedName>
    <definedName name="harass_rel_friend">#REF!</definedName>
    <definedName name="harass_rel_none">#REF!</definedName>
    <definedName name="harass_rel_partner">#REF!</definedName>
    <definedName name="harass_rel_peer">#REF!</definedName>
    <definedName name="harass_rel_prof">#REF!</definedName>
    <definedName name="harass_report_incident">#REF!</definedName>
    <definedName name="harass_report_resolve">#REF!</definedName>
    <definedName name="harass_response_believed">#REF!</definedName>
    <definedName name="harass_response_blamed">#REF!</definedName>
    <definedName name="harass_response_doubted">#REF!</definedName>
    <definedName name="harass_response_excused">#REF!</definedName>
    <definedName name="harass_response_forget">#REF!</definedName>
    <definedName name="harass_response_gather_info">#REF!</definedName>
    <definedName name="harass_response_supported">#REF!</definedName>
    <definedName name="harass_response_sympathetic">#REF!</definedName>
    <definedName name="harass_rumors">#REF!</definedName>
    <definedName name="harass_show_up">#REF!</definedName>
    <definedName name="harass_tell_advocate">#REF!</definedName>
    <definedName name="harass_tell_family">#REF!</definedName>
    <definedName name="harass_tell_friend">#REF!</definedName>
    <definedName name="harass_tell_group_var_sum">#REF!</definedName>
    <definedName name="harass_tell_none">#REF!</definedName>
    <definedName name="harass_tell_other">#REF!</definedName>
    <definedName name="harass_tell_other_write">#REF!</definedName>
    <definedName name="harass_tell_partner">#REF!</definedName>
    <definedName name="harass_tell_police">#REF!</definedName>
    <definedName name="harass_tell_prof">#REF!</definedName>
    <definedName name="harass_tell_reshall">#REF!</definedName>
    <definedName name="harrass_response_group_var_sum">#REF!</definedName>
    <definedName name="hide_identity">#REF!</definedName>
    <definedName name="hostile">#REF!</definedName>
    <definedName name="housing_needs_var_sum">#REF!</definedName>
    <definedName name="housing_needs_yes_sum">#REF!</definedName>
    <definedName name="hungry_money">#REF!</definedName>
    <definedName name="improve_actions_var_sum">#REF!</definedName>
    <definedName name="improve_consequences">#REF!</definedName>
    <definedName name="improve_curriculum">#REF!</definedName>
    <definedName name="improve_events">#REF!</definedName>
    <definedName name="improve_other">#REF!</definedName>
    <definedName name="improve_other_write">#REF!</definedName>
    <definedName name="improve_recruit">#REF!</definedName>
    <definedName name="improve_workshops_facstaff">#REF!</definedName>
    <definedName name="improve_workshops_students">#REF!</definedName>
    <definedName name="imrpove_discussion">#REF!</definedName>
    <definedName name="inclusive_access">#REF!</definedName>
    <definedName name="inclusive_fac">#REF!</definedName>
    <definedName name="inclusive_peers">#REF!</definedName>
    <definedName name="inclusive_programs">#REF!</definedName>
    <definedName name="inclusive_values">#REF!</definedName>
    <definedName name="injured">#REF!</definedName>
    <definedName name="INSTITUTION">#REF!</definedName>
    <definedName name="interact_diff">#REF!</definedName>
    <definedName name="interact_other">#REF!</definedName>
    <definedName name="interact_var_sum">#REF!</definedName>
    <definedName name="intimate_partner">#REF!</definedName>
    <definedName name="ipv_attention">#REF!</definedName>
    <definedName name="ipv_checked_up">#REF!</definedName>
    <definedName name="ipv_criticized">#REF!</definedName>
    <definedName name="ipv_family">#REF!</definedName>
    <definedName name="ipv_humiliating">#REF!</definedName>
    <definedName name="ipv_none">#REF!</definedName>
    <definedName name="ipv_scare">#REF!</definedName>
    <definedName name="ipv_sext">#REF!</definedName>
    <definedName name="ipv_stopped">#REF!</definedName>
    <definedName name="ipv_wanted">#REF!</definedName>
    <definedName name="issues_class">#REF!</definedName>
    <definedName name="issues_comm">#REF!</definedName>
    <definedName name="issues_curr">#REF!</definedName>
    <definedName name="issues_instruct">#REF!</definedName>
    <definedName name="issues_leader">#REF!</definedName>
    <definedName name="issues_mission">#REF!</definedName>
    <definedName name="issues_orgs">#REF!</definedName>
    <definedName name="latino">#REF!</definedName>
    <definedName name="launch_date">#REF!</definedName>
    <definedName name="leader_respect">#REF!</definedName>
    <definedName name="learn_diverse">#REF!</definedName>
    <definedName name="learn_diverse_other_write">#REF!</definedName>
    <definedName name="leave">#REF!</definedName>
    <definedName name="leave_academic">#REF!</definedName>
    <definedName name="leave_close">#REF!</definedName>
    <definedName name="leave_family">#REF!</definedName>
    <definedName name="leave_financial">#REF!</definedName>
    <definedName name="leave_mh">#REF!</definedName>
    <definedName name="leave_other">#REF!</definedName>
    <definedName name="leave_other_writein">#REF!</definedName>
    <definedName name="leave_ph">#REF!</definedName>
    <definedName name="leave_safe">#REF!</definedName>
    <definedName name="leave_transfer">#REF!</definedName>
    <definedName name="leave_var_sum">#REF!</definedName>
    <definedName name="leave_welcome">#REF!</definedName>
    <definedName name="Live_others">#REF!</definedName>
    <definedName name="location">#REF!</definedName>
    <definedName name="loose_weight">#REF!</definedName>
    <definedName name="medical">#REF!</definedName>
    <definedName name="mental_disability">#REF!</definedName>
    <definedName name="Move_other_people">#REF!</definedName>
    <definedName name="myth_bad_situations">#REF!</definedName>
    <definedName name="myth_carried_away">#REF!</definedName>
    <definedName name="myth_consent">#REF!</definedName>
    <definedName name="myth_drunk">#REF!</definedName>
    <definedName name="myth_hookup">#REF!</definedName>
    <definedName name="myth_man_drunk">#REF!</definedName>
    <definedName name="myth_miscommunication">#REF!</definedName>
    <definedName name="myth_regret">#REF!</definedName>
    <definedName name="myth_says_no">#REF!</definedName>
    <definedName name="myth_unintentional">#REF!</definedName>
    <definedName name="no_action">#REF!</definedName>
    <definedName name="No_balanced_meal">#REF!</definedName>
    <definedName name="No_rent">#REF!</definedName>
    <definedName name="None_secure">#REF!</definedName>
    <definedName name="nonviolent_group_var_sum">#REF!</definedName>
    <definedName name="Not_know_sleep">#REF!</definedName>
    <definedName name="observe_harass">#REF!</definedName>
    <definedName name="observed_sv">#REF!</definedName>
    <definedName name="other_postgrad_write">#REF!</definedName>
    <definedName name="other_residence_write">#REF!</definedName>
    <definedName name="partials">#REF!</definedName>
    <definedName name="peer_dis">#REF!</definedName>
    <definedName name="peer_gaym">#REF!</definedName>
    <definedName name="peer_gayw">#REF!</definedName>
    <definedName name="peer_mh">#REF!</definedName>
    <definedName name="peer_poli">#REF!</definedName>
    <definedName name="peer_race">#REF!</definedName>
    <definedName name="peer_reli">#REF!</definedName>
    <definedName name="peer_socio">#REF!</definedName>
    <definedName name="peer_trans">#REF!</definedName>
    <definedName name="peers_abusive">#REF!</definedName>
    <definedName name="peers_authority">#REF!</definedName>
    <definedName name="peers_blame">#REF!</definedName>
    <definedName name="peers_consent">#REF!</definedName>
    <definedName name="peers_decide">#REF!</definedName>
    <definedName name="peers_help">#REF!</definedName>
    <definedName name="peers_joke">#REF!</definedName>
    <definedName name="peers_passed_out">#REF!</definedName>
    <definedName name="peers_report">#REF!</definedName>
    <definedName name="peers_upset">#REF!</definedName>
    <definedName name="perp_displeasure">#REF!</definedName>
    <definedName name="perp_drinking">#REF!</definedName>
    <definedName name="perp_drunk">#REF!</definedName>
    <definedName name="perp_female">#REF!</definedName>
    <definedName name="perp_force">#REF!</definedName>
    <definedName name="perp_give_alcohol">#REF!</definedName>
    <definedName name="perp_give_drugs">#REF!</definedName>
    <definedName name="perp_harm">#REF!</definedName>
    <definedName name="perp_incapacitated">#REF!</definedName>
    <definedName name="perp_lies">#REF!</definedName>
    <definedName name="perp_male">#REF!</definedName>
    <definedName name="perp_marijuana">#REF!</definedName>
    <definedName name="perp_offguard">#REF!</definedName>
    <definedName name="perp_other_drugs">#REF!</definedName>
    <definedName name="perp_outed">#REF!</definedName>
    <definedName name="perp_unsure">#REF!</definedName>
    <definedName name="physical_disability">#REF!</definedName>
    <definedName name="race_amerindian">#REF!</definedName>
    <definedName name="race_asian">#REF!</definedName>
    <definedName name="race_black">#REF!</definedName>
    <definedName name="race_nonwhite_var_sum">#REF!</definedName>
    <definedName name="race_other">#REF!</definedName>
    <definedName name="race_pacific">#REF!</definedName>
    <definedName name="race_var_sum">#REF!</definedName>
    <definedName name="race_white">#REF!</definedName>
    <definedName name="race_write_in">#REF!</definedName>
    <definedName name="rate_con">#REF!</definedName>
    <definedName name="rate_cr">#REF!</definedName>
    <definedName name="rate_intl">#REF!</definedName>
    <definedName name="rate_ld">#REF!</definedName>
    <definedName name="rate_lgbt">#REF!</definedName>
    <definedName name="rate_lib">#REF!</definedName>
    <definedName name="rate_mental">#REF!</definedName>
    <definedName name="rate_nonc">#REF!</definedName>
    <definedName name="rate_pd">#REF!</definedName>
    <definedName name="rate_socio">#REF!</definedName>
    <definedName name="rate_trans">#REF!</definedName>
    <definedName name="rel_acquaintance">#REF!</definedName>
    <definedName name="rel_expartner">#REF!</definedName>
    <definedName name="rel_friend">#REF!</definedName>
    <definedName name="rel_none">#REF!</definedName>
    <definedName name="rel_other">#REF!</definedName>
    <definedName name="rel_other_write">#REF!</definedName>
    <definedName name="rel_partner">#REF!</definedName>
    <definedName name="rel_prof">#REF!</definedName>
    <definedName name="religion">#REF!</definedName>
    <definedName name="religion_other_write">#REF!</definedName>
    <definedName name="rent_increase">#REF!</definedName>
    <definedName name="rep_comm">#REF!</definedName>
    <definedName name="rep_curr">#REF!</definedName>
    <definedName name="rep_events">#REF!</definedName>
    <definedName name="rep_fac">#REF!</definedName>
    <definedName name="rep_missing">#REF!</definedName>
    <definedName name="rep_orgs">#REF!</definedName>
    <definedName name="rep_recruit">#REF!</definedName>
    <definedName name="rep_staff">#REF!</definedName>
    <definedName name="rep_students">#REF!</definedName>
    <definedName name="report_academic">#REF!</definedName>
    <definedName name="report_admin">#REF!</definedName>
    <definedName name="report_harass">#REF!</definedName>
    <definedName name="report_help">#REF!</definedName>
    <definedName name="report_incident">#REF!</definedName>
    <definedName name="report_policy">#REF!</definedName>
    <definedName name="report_proc">#REF!</definedName>
    <definedName name="report_protect">#REF!</definedName>
    <definedName name="report_resolve">#REF!</definedName>
    <definedName name="report_retaliate">#REF!</definedName>
    <definedName name="report_seriously">#REF!</definedName>
    <definedName name="residence">#REF!</definedName>
    <definedName name="respondent_abusive">#REF!</definedName>
    <definedName name="respondent_authority">#REF!</definedName>
    <definedName name="respondent_blame">#REF!</definedName>
    <definedName name="respondent_consent">#REF!</definedName>
    <definedName name="respondent_decide">#REF!</definedName>
    <definedName name="respondent_help">#REF!</definedName>
    <definedName name="respondent_joke">#REF!</definedName>
    <definedName name="respondent_passed_out">#REF!</definedName>
    <definedName name="respondent_report">#REF!</definedName>
    <definedName name="respondent_upset">#REF!</definedName>
    <definedName name="response_believed">#REF!</definedName>
    <definedName name="response_blamed">#REF!</definedName>
    <definedName name="response_doubted">#REF!</definedName>
    <definedName name="response_excused">#REF!</definedName>
    <definedName name="response_forget">#REF!</definedName>
    <definedName name="response_gather_info">#REF!</definedName>
    <definedName name="response_other">#REF!</definedName>
    <definedName name="response_other_write">#REF!</definedName>
    <definedName name="response_rate">#REF!</definedName>
    <definedName name="response_supported">#REF!</definedName>
    <definedName name="response_sympathetic">#REF!</definedName>
    <definedName name="sample_size">#REF!</definedName>
    <definedName name="school_resolve">#REF!</definedName>
    <definedName name="secure_other">#REF!</definedName>
    <definedName name="secure_other_write">#REF!</definedName>
    <definedName name="seek_services">#REF!</definedName>
    <definedName name="serv_dis">#REF!</definedName>
    <definedName name="serv_div">#REF!</definedName>
    <definedName name="serv_intl">#REF!</definedName>
    <definedName name="serv_lgbt">#REF!</definedName>
    <definedName name="serv_rel">#REF!</definedName>
    <definedName name="serv_wom">#REF!</definedName>
    <definedName name="sexual_orientation">#REF!</definedName>
    <definedName name="Shelter">#REF!</definedName>
    <definedName name="size">#REF!</definedName>
    <definedName name="so_other_write">#REF!</definedName>
    <definedName name="social_nati">#REF!</definedName>
    <definedName name="social_poli">#REF!</definedName>
    <definedName name="social_race">#REF!</definedName>
    <definedName name="social_reli">#REF!</definedName>
    <definedName name="social_sex">#REF!</definedName>
    <definedName name="social_socio">#REF!</definedName>
    <definedName name="source_admin">#REF!</definedName>
    <definedName name="source_campus_po">#REF!</definedName>
    <definedName name="source_friend">#REF!</definedName>
    <definedName name="source_harass_dis_var_sum">#REF!</definedName>
    <definedName name="source_non">#REF!</definedName>
    <definedName name="source_notsure">#REF!</definedName>
    <definedName name="source_prof">#REF!</definedName>
    <definedName name="source_student">#REF!</definedName>
    <definedName name="source_write">#REF!</definedName>
    <definedName name="stalk_harass_group_var_sum">#REF!</definedName>
    <definedName name="stalk_harass_rel_group_var_sum">#REF!</definedName>
    <definedName name="Stay_car">#REF!</definedName>
    <definedName name="student_status">#REF!</definedName>
    <definedName name="student_welcome">#REF!</definedName>
    <definedName name="sv_barrier_group_var_sum">#REF!</definedName>
    <definedName name="sv_currentyear">#REF!</definedName>
    <definedName name="sv_fondle">#REF!</definedName>
    <definedName name="sv_location_bar">#REF!</definedName>
    <definedName name="sv_location_off_campus_other_write">#REF!</definedName>
    <definedName name="sv_location_offcampus">#REF!</definedName>
    <definedName name="sv_location_on_campus_other_write">#REF!</definedName>
    <definedName name="sv_location_other_offcampus">#REF!</definedName>
    <definedName name="sv_location_other_oncampus">#REF!</definedName>
    <definedName name="sv_location_outdoors">#REF!</definedName>
    <definedName name="sv_location_var_sum">'[1]Data Engine'!$TB$2:$TB$379</definedName>
    <definedName name="sv_oral">#REF!</definedName>
    <definedName name="sv_oral_try">#REF!</definedName>
    <definedName name="sv_penetrate">#REF!</definedName>
    <definedName name="sv_penetrate_try">#REF!</definedName>
    <definedName name="sv_prior">#REF!</definedName>
    <definedName name="sv_prob">#REF!</definedName>
    <definedName name="sv_rel_group_var_sum">#REF!</definedName>
    <definedName name="sv_response_group_var_sum">#REF!</definedName>
    <definedName name="sv_tell_group_var_sum">#REF!</definedName>
    <definedName name="tell_advocate">#REF!</definedName>
    <definedName name="tell_family">#REF!</definedName>
    <definedName name="tell_friend">#REF!</definedName>
    <definedName name="tell_no_one">#REF!</definedName>
    <definedName name="tell_other">#REF!</definedName>
    <definedName name="tell_other_write">#REF!</definedName>
    <definedName name="tell_partner">#REF!</definedName>
    <definedName name="tell_police">#REF!</definedName>
    <definedName name="tell_prof">#REF!</definedName>
    <definedName name="tell_reshall_staff">#REF!</definedName>
    <definedName name="Temp_hotel">#REF!</definedName>
    <definedName name="told_authority">#REF!</definedName>
    <definedName name="topic_age">#REF!</definedName>
    <definedName name="topic_class">#REF!</definedName>
    <definedName name="topic_disability">#REF!</definedName>
    <definedName name="topic_diverse_learn_var_sum">#REF!</definedName>
    <definedName name="topic_gender">#REF!</definedName>
    <definedName name="topic_orient">#REF!</definedName>
    <definedName name="topic_political">#REF!</definedName>
    <definedName name="topic_race">#REF!</definedName>
    <definedName name="topic_religion">#REF!</definedName>
    <definedName name="total">#REF!</definedName>
    <definedName name="train_bystander">#REF!</definedName>
    <definedName name="train_class">#REF!</definedName>
    <definedName name="train_definition">#REF!</definedName>
    <definedName name="train_events">#REF!</definedName>
    <definedName name="train_investigation">#REF!</definedName>
    <definedName name="train_leadership">#REF!</definedName>
    <definedName name="train_norecall">#REF!</definedName>
    <definedName name="train_online">#REF!</definedName>
    <definedName name="train_orientation">#REF!</definedName>
    <definedName name="train_other">#REF!</definedName>
    <definedName name="train_other_write">#REF!</definedName>
    <definedName name="train_prevention">#REF!</definedName>
    <definedName name="train_reporting">#REF!</definedName>
    <definedName name="train_resources">#REF!</definedName>
    <definedName name="train_var_sum">#REF!</definedName>
    <definedName name="training">#REF!</definedName>
    <definedName name="type">#REF!</definedName>
    <definedName name="Vcomment">#REF!</definedName>
    <definedName name="Vdatesub">#REF!</definedName>
    <definedName name="verbal_harass_var_sum">#REF!</definedName>
    <definedName name="Vlanguage">#REF!</definedName>
    <definedName name="volunteer">#REF!</definedName>
    <definedName name="Vreferer">#REF!</definedName>
    <definedName name="Vrid">#REF!</definedName>
    <definedName name="Vsessionid">#REF!</definedName>
    <definedName name="Vstatus">#REF!</definedName>
    <definedName name="Vuseragen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 i="80" l="1"/>
  <c r="F6" i="80"/>
  <c r="F22" i="63" l="1"/>
  <c r="F21" i="63"/>
  <c r="F20" i="63"/>
  <c r="F19" i="63"/>
  <c r="F18" i="63"/>
  <c r="Z2" i="68" l="1"/>
  <c r="AA2" i="68" s="1"/>
  <c r="S2" i="79"/>
  <c r="U2" i="79" s="1"/>
  <c r="W5" i="79" s="1"/>
  <c r="U7" i="79" l="1"/>
  <c r="W7" i="79"/>
  <c r="U10" i="79"/>
  <c r="W10" i="79"/>
  <c r="V7" i="79"/>
  <c r="V10" i="79"/>
  <c r="U8" i="79"/>
  <c r="U9" i="79"/>
  <c r="V8" i="79"/>
  <c r="V9" i="79"/>
  <c r="W8" i="79"/>
  <c r="W9" i="79"/>
  <c r="U6" i="79"/>
  <c r="U4" i="79"/>
  <c r="V6" i="79"/>
  <c r="V4" i="79"/>
  <c r="W6" i="79"/>
  <c r="W4" i="79"/>
  <c r="U11" i="79"/>
  <c r="U5" i="79"/>
  <c r="V11" i="79"/>
  <c r="V5" i="79"/>
  <c r="W11" i="79"/>
  <c r="W13" i="79" l="1"/>
  <c r="J29" i="79" l="1"/>
  <c r="J30" i="79"/>
  <c r="G29" i="79"/>
  <c r="G30" i="79"/>
  <c r="J28" i="79"/>
  <c r="G28" i="79"/>
  <c r="L31" i="79"/>
  <c r="H31" i="79"/>
  <c r="K27" i="82"/>
  <c r="K28" i="82"/>
  <c r="K29" i="82"/>
  <c r="K26" i="82"/>
  <c r="F29" i="82"/>
  <c r="F27" i="82"/>
  <c r="F28" i="82"/>
  <c r="F30" i="82"/>
  <c r="F26" i="82"/>
  <c r="L30" i="79" l="1"/>
  <c r="H30" i="79"/>
  <c r="L29" i="79"/>
  <c r="H29" i="79"/>
  <c r="H28" i="79"/>
  <c r="R30" i="83"/>
  <c r="N29" i="83"/>
  <c r="N28" i="83"/>
  <c r="N27" i="83"/>
  <c r="R23" i="83"/>
  <c r="N21" i="83"/>
  <c r="N22" i="83"/>
  <c r="N20" i="83"/>
  <c r="H26" i="83"/>
  <c r="H27" i="83"/>
  <c r="H25" i="83"/>
  <c r="H19" i="83"/>
  <c r="H20" i="83"/>
  <c r="H18" i="83"/>
  <c r="H12" i="83"/>
  <c r="H13" i="83"/>
  <c r="H11" i="83"/>
  <c r="L28" i="83"/>
  <c r="L21" i="83"/>
  <c r="P28" i="84"/>
  <c r="K26" i="84"/>
  <c r="K27" i="84"/>
  <c r="K25" i="84"/>
  <c r="P25" i="84"/>
  <c r="P26" i="84"/>
  <c r="F26" i="84"/>
  <c r="F27" i="84"/>
  <c r="F25" i="84"/>
  <c r="L28" i="79" l="1"/>
  <c r="L25" i="83"/>
  <c r="R20" i="83"/>
  <c r="P27" i="84"/>
  <c r="G31" i="81"/>
  <c r="G25" i="81"/>
  <c r="G26" i="81"/>
  <c r="G27" i="81"/>
  <c r="G28" i="81"/>
  <c r="G29" i="81"/>
  <c r="G30" i="81"/>
  <c r="G24" i="81"/>
  <c r="C30" i="81"/>
  <c r="C25" i="81"/>
  <c r="C26" i="81"/>
  <c r="C27" i="81"/>
  <c r="C28" i="81"/>
  <c r="C29" i="81"/>
  <c r="C24" i="81"/>
  <c r="R21" i="83" l="1"/>
  <c r="R22" i="83"/>
  <c r="L26" i="83"/>
  <c r="L27" i="83"/>
  <c r="I28" i="84"/>
  <c r="I25" i="84"/>
  <c r="I26" i="84"/>
  <c r="P22" i="84"/>
  <c r="AB8" i="68"/>
  <c r="AA8" i="68"/>
  <c r="AB9" i="68"/>
  <c r="AA9" i="68"/>
  <c r="AB6" i="68"/>
  <c r="AA6" i="68"/>
  <c r="AB5" i="68"/>
  <c r="AA5" i="68"/>
  <c r="AB7" i="68"/>
  <c r="AA7" i="68"/>
  <c r="AB4" i="68"/>
  <c r="AA4" i="68"/>
  <c r="I27" i="84" l="1"/>
  <c r="AB11" i="68"/>
  <c r="Z4" i="68"/>
  <c r="Z5" i="68"/>
  <c r="Z9" i="68"/>
  <c r="Z7" i="68"/>
  <c r="Z6" i="68"/>
  <c r="Z8" i="68"/>
  <c r="J12" i="72" l="1"/>
  <c r="K22" i="76"/>
  <c r="N10" i="75"/>
  <c r="O10" i="75" s="1"/>
  <c r="N2" i="75"/>
  <c r="O2" i="75" s="1"/>
  <c r="U2" i="69"/>
  <c r="V2" i="69" s="1"/>
  <c r="L29" i="65"/>
  <c r="G12" i="34"/>
  <c r="G26" i="34"/>
  <c r="J19" i="72"/>
  <c r="I18" i="72"/>
  <c r="I17" i="72"/>
  <c r="I16" i="72"/>
  <c r="S11" i="72"/>
  <c r="T11" i="72" s="1"/>
  <c r="I11" i="72"/>
  <c r="I10" i="72"/>
  <c r="I9" i="72"/>
  <c r="I8" i="72"/>
  <c r="I7" i="72"/>
  <c r="J9" i="72"/>
  <c r="I6" i="72"/>
  <c r="J18" i="72"/>
  <c r="J17" i="72"/>
  <c r="J6" i="72"/>
  <c r="J16" i="72"/>
  <c r="L19" i="83"/>
  <c r="L14" i="83"/>
  <c r="N30" i="82"/>
  <c r="N27" i="82"/>
  <c r="I31" i="82"/>
  <c r="I29" i="82"/>
  <c r="I27" i="82"/>
  <c r="J26" i="63"/>
  <c r="J25" i="63"/>
  <c r="J21" i="63"/>
  <c r="I24" i="63"/>
  <c r="I23" i="63"/>
  <c r="I22" i="63"/>
  <c r="J18" i="63"/>
  <c r="I21" i="63"/>
  <c r="I20" i="63"/>
  <c r="I19" i="63"/>
  <c r="I18" i="63"/>
  <c r="L18" i="83"/>
  <c r="J8" i="72" l="1"/>
  <c r="L20" i="83"/>
  <c r="L24" i="53"/>
  <c r="G16" i="63"/>
  <c r="D24" i="63"/>
  <c r="E24" i="53"/>
  <c r="D27" i="63"/>
  <c r="O7" i="75"/>
  <c r="O6" i="75"/>
  <c r="O5" i="75"/>
  <c r="O4" i="75"/>
  <c r="T12" i="72"/>
  <c r="J7" i="72"/>
  <c r="J19" i="63"/>
  <c r="N28" i="82"/>
  <c r="J22" i="63"/>
  <c r="I28" i="82"/>
  <c r="I30" i="82"/>
  <c r="I26" i="82"/>
  <c r="N26" i="82"/>
  <c r="N29" i="82"/>
  <c r="G4" i="83"/>
  <c r="L7" i="83"/>
  <c r="R27" i="83"/>
  <c r="R28" i="83"/>
  <c r="L13" i="83"/>
  <c r="J10" i="72"/>
  <c r="V5" i="69"/>
  <c r="J23" i="63"/>
  <c r="J24" i="63"/>
  <c r="D29" i="68"/>
  <c r="J16" i="63"/>
  <c r="I4" i="68"/>
  <c r="G18" i="63"/>
  <c r="D26" i="63"/>
  <c r="P17" i="75"/>
  <c r="Q20" i="75"/>
  <c r="R21" i="75"/>
  <c r="P13" i="75"/>
  <c r="R14" i="75"/>
  <c r="Q19" i="75"/>
  <c r="R12" i="75"/>
  <c r="P16" i="75"/>
  <c r="R15" i="75"/>
  <c r="R17" i="75"/>
  <c r="R20" i="75"/>
  <c r="Q21" i="75"/>
  <c r="R13" i="75"/>
  <c r="R18" i="75"/>
  <c r="R16" i="75"/>
  <c r="Q15" i="75"/>
  <c r="Q17" i="75"/>
  <c r="P20" i="75"/>
  <c r="P21" i="75"/>
  <c r="Q13" i="75"/>
  <c r="Q14" i="75"/>
  <c r="Q18" i="75"/>
  <c r="Q16" i="75"/>
  <c r="P14" i="75"/>
  <c r="P12" i="75"/>
  <c r="P18" i="75"/>
  <c r="P19" i="75"/>
  <c r="Q12" i="75"/>
  <c r="P15" i="75"/>
  <c r="R19" i="75"/>
  <c r="K8" i="65"/>
  <c r="D25" i="63"/>
  <c r="G17" i="76"/>
  <c r="V4" i="69"/>
  <c r="K12" i="76"/>
  <c r="G7" i="76"/>
  <c r="T14" i="72"/>
  <c r="J11" i="72"/>
  <c r="I31" i="81" l="1"/>
  <c r="R29" i="83"/>
  <c r="L11" i="83"/>
  <c r="L12" i="83"/>
  <c r="J20" i="63"/>
  <c r="G27" i="63"/>
  <c r="G19" i="63"/>
  <c r="G23" i="63"/>
  <c r="G10" i="76"/>
  <c r="J22" i="81"/>
  <c r="L25" i="81"/>
  <c r="R16" i="83"/>
  <c r="E30" i="81"/>
  <c r="E25" i="81"/>
  <c r="C23" i="68"/>
  <c r="I28" i="81"/>
  <c r="G22" i="63"/>
  <c r="G20" i="63"/>
  <c r="T13" i="72"/>
  <c r="O8" i="75"/>
  <c r="E15" i="75" s="1"/>
  <c r="Q23" i="82"/>
  <c r="G25" i="63"/>
  <c r="G26" i="63"/>
  <c r="S18" i="75"/>
  <c r="N18" i="75" s="1"/>
  <c r="S20" i="75"/>
  <c r="N20" i="75" s="1"/>
  <c r="S15" i="75"/>
  <c r="N15" i="75" s="1"/>
  <c r="S17" i="75"/>
  <c r="O17" i="75" s="1"/>
  <c r="I24" i="81"/>
  <c r="L21" i="81"/>
  <c r="E31" i="81"/>
  <c r="V7" i="69"/>
  <c r="I32" i="81"/>
  <c r="I30" i="81"/>
  <c r="S19" i="75"/>
  <c r="O19" i="75" s="1"/>
  <c r="S21" i="75"/>
  <c r="O21" i="75" s="1"/>
  <c r="S12" i="75"/>
  <c r="N12" i="75" s="1"/>
  <c r="H6" i="65"/>
  <c r="S14" i="75"/>
  <c r="N14" i="75" s="1"/>
  <c r="S16" i="75"/>
  <c r="S13" i="75"/>
  <c r="O13" i="75" s="1"/>
  <c r="E26" i="81"/>
  <c r="I25" i="81" l="1"/>
  <c r="E27" i="81"/>
  <c r="I27" i="81"/>
  <c r="I29" i="81"/>
  <c r="I26" i="81"/>
  <c r="G21" i="63"/>
  <c r="M28" i="80"/>
  <c r="I4" i="79"/>
  <c r="S6" i="79"/>
  <c r="S4" i="79"/>
  <c r="T7" i="79"/>
  <c r="S7" i="79"/>
  <c r="S5" i="79"/>
  <c r="S10" i="79"/>
  <c r="T9" i="79"/>
  <c r="T4" i="79"/>
  <c r="S8" i="79"/>
  <c r="T11" i="79"/>
  <c r="T10" i="79"/>
  <c r="S9" i="79"/>
  <c r="T8" i="79"/>
  <c r="S11" i="79"/>
  <c r="T6" i="79"/>
  <c r="T5" i="79"/>
  <c r="E24" i="81"/>
  <c r="E28" i="81"/>
  <c r="E29" i="81"/>
  <c r="S23" i="75"/>
  <c r="H4" i="75" s="1"/>
  <c r="N19" i="75"/>
  <c r="T15" i="72"/>
  <c r="O18" i="75"/>
  <c r="N21" i="75"/>
  <c r="F16" i="75"/>
  <c r="N7" i="75"/>
  <c r="N6" i="75"/>
  <c r="N4" i="75"/>
  <c r="O12" i="75"/>
  <c r="N17" i="75"/>
  <c r="N5" i="75"/>
  <c r="N13" i="75"/>
  <c r="O20" i="75"/>
  <c r="O16" i="75"/>
  <c r="U9" i="69"/>
  <c r="J5" i="69" s="1"/>
  <c r="U5" i="69"/>
  <c r="O15" i="75"/>
  <c r="N16" i="75"/>
  <c r="O14" i="75"/>
  <c r="U4" i="69"/>
  <c r="S13" i="72" l="1"/>
  <c r="S14" i="72"/>
  <c r="S12" i="72"/>
  <c r="G4" i="72"/>
</calcChain>
</file>

<file path=xl/sharedStrings.xml><?xml version="1.0" encoding="utf-8"?>
<sst xmlns="http://schemas.openxmlformats.org/spreadsheetml/2006/main" count="1560" uniqueCount="642">
  <si>
    <t>Other</t>
  </si>
  <si>
    <t>Student Affairs Forum</t>
  </si>
  <si>
    <t>Unsure</t>
  </si>
  <si>
    <t>Percent</t>
  </si>
  <si>
    <t>First year student</t>
  </si>
  <si>
    <t>Second year student</t>
  </si>
  <si>
    <t>Third year student</t>
  </si>
  <si>
    <t>Fourth year student</t>
  </si>
  <si>
    <t>Fifth year (or higher) student</t>
  </si>
  <si>
    <t>Graduate or professional student</t>
  </si>
  <si>
    <t>Heterosexual</t>
  </si>
  <si>
    <t>Yes</t>
  </si>
  <si>
    <t>No</t>
  </si>
  <si>
    <t>Residence</t>
  </si>
  <si>
    <t>Participation in Student Groups</t>
  </si>
  <si>
    <t>Black or African American</t>
  </si>
  <si>
    <t>Asian</t>
  </si>
  <si>
    <t>Race</t>
  </si>
  <si>
    <t>Sexual Orientation</t>
  </si>
  <si>
    <t>Gay</t>
  </si>
  <si>
    <t>Perceptions of Campus Climate</t>
  </si>
  <si>
    <t>I think faculty are genuinely concerned about my welfare.</t>
  </si>
  <si>
    <t>I think administrators are genuinely concerned about my welfare.</t>
  </si>
  <si>
    <t>If someone were to report an incident of sexual violence to a campus authority:</t>
  </si>
  <si>
    <t>The educational achievement/career of the person making the report would suffer.</t>
  </si>
  <si>
    <t>The accused or their friends would retaliate against the person making the report.</t>
  </si>
  <si>
    <t>The school would take steps to protect the person making the report from retaliation.</t>
  </si>
  <si>
    <t>The school would take the report seriously.</t>
  </si>
  <si>
    <t>Has anyone done the following to you since the beginning of the school year?</t>
  </si>
  <si>
    <t>I do not recall</t>
  </si>
  <si>
    <t>Since the beginning of the school year, have you received sexual violence prevention information or training?</t>
  </si>
  <si>
    <t>The definition of sexual violence</t>
  </si>
  <si>
    <t>The school's procedures for investigating an incident of sexual violence</t>
  </si>
  <si>
    <t>Reporting an incident of sexual violence</t>
  </si>
  <si>
    <t>Sexual violence prevention strategies (e.g., asking for consent, responsible alcohol use)</t>
  </si>
  <si>
    <t>Percent of students who agreed/strongly agreed that the training was useful in increasing their knowledge of…</t>
  </si>
  <si>
    <t>If a friend or I experienced sexual violence, I would know where to go to get help.</t>
  </si>
  <si>
    <t>I am confident my school would administer the formal procedures to fairly address reports of sexual violence.</t>
  </si>
  <si>
    <t>Percent of students who agreed/strongly agreed with the following statements…</t>
  </si>
  <si>
    <t>Since the beginning of the school year, have you had any of the following experiences…</t>
  </si>
  <si>
    <t>Has anyone had or attempted to have unwanted sexual contact with you prior to you going to college?</t>
  </si>
  <si>
    <t>Did the person(s) who did one or more of the behaviors listed above do them by…</t>
  </si>
  <si>
    <t>Showing displeasure, criticizing your sexuality or attractiveness, or getting angry?</t>
  </si>
  <si>
    <t>Threatening you with being outed?</t>
  </si>
  <si>
    <t>Using force or having a weapon?</t>
  </si>
  <si>
    <t>Friend</t>
  </si>
  <si>
    <t>Current romantic partner or spouse</t>
  </si>
  <si>
    <t>What is/was your relationship with the person who conducted this unwanted behavior?</t>
  </si>
  <si>
    <t>Acquaintance or peer</t>
  </si>
  <si>
    <t>Ex-romantic partner or spouse</t>
  </si>
  <si>
    <t>Family member</t>
  </si>
  <si>
    <t>No prior relationship</t>
  </si>
  <si>
    <t>Where did the incident occur?</t>
  </si>
  <si>
    <t>Off-campus residence</t>
  </si>
  <si>
    <t>Who did you tell about the incident?</t>
  </si>
  <si>
    <t>Roommate/friend/classmate</t>
  </si>
  <si>
    <t>Police</t>
  </si>
  <si>
    <t>Residence hall staff</t>
  </si>
  <si>
    <t>Romantic partner</t>
  </si>
  <si>
    <t>No one</t>
  </si>
  <si>
    <t>Felt ashamed or embarrassed, didn't want anyone to know what happened</t>
  </si>
  <si>
    <t>Lack of proof that the incident happened</t>
  </si>
  <si>
    <t>Feared others would harass me or react negatively toward me</t>
  </si>
  <si>
    <t>Wanted to forget it happened</t>
  </si>
  <si>
    <t>Community Attitudes</t>
  </si>
  <si>
    <t>It is not necessary to get consent before sexual activity if you are in a relationship with that person.</t>
  </si>
  <si>
    <t>Sexual violence and rape happen because people put themselves in bad situations.</t>
  </si>
  <si>
    <t>A lot of times, women who say they were raped agreed to have sex and then regretted it afterward.</t>
  </si>
  <si>
    <t>A person who is sexually assaulted or raped while she or he is drunk is at least somewhat responsible for putting themselves in that position.</t>
  </si>
  <si>
    <t>Sexual violence and rape happen because men can get carried away in sexual situations once they've started.</t>
  </si>
  <si>
    <t>If a woman hooks up with a lot of men, eventually she is going to get into trouble.</t>
  </si>
  <si>
    <t>Rape and sexual violence can happen unintentionally, especially if alcohol is involved.</t>
  </si>
  <si>
    <t>When someone is raped or sexually assaulted, its often because the way they said no was unclear or there was some miscommunication.</t>
  </si>
  <si>
    <t>Class Standing</t>
  </si>
  <si>
    <t>N</t>
  </si>
  <si>
    <t>Count</t>
  </si>
  <si>
    <t>Bisexual</t>
  </si>
  <si>
    <t>Made sexist remarks or jokes in your presence</t>
  </si>
  <si>
    <t>Avg. n=</t>
  </si>
  <si>
    <t>n=</t>
  </si>
  <si>
    <t>Data validation list</t>
  </si>
  <si>
    <t>Vlookup range</t>
  </si>
  <si>
    <t>Unsure count</t>
  </si>
  <si>
    <t>%</t>
  </si>
  <si>
    <t>Yes once count</t>
  </si>
  <si>
    <t>Yes, more than once count</t>
  </si>
  <si>
    <t>Yes, one or more times count</t>
  </si>
  <si>
    <t>Yes Count</t>
  </si>
  <si>
    <t>Unsure Count</t>
  </si>
  <si>
    <t xml:space="preserve">Unsure </t>
  </si>
  <si>
    <t>Percent of respondents who agreed/strongly agreed with the following statements</t>
  </si>
  <si>
    <t>Agreed/Strongly Agreed Count</t>
  </si>
  <si>
    <t>Data Validation List</t>
  </si>
  <si>
    <t>An incident can only be sexual assault or rape if the person says "no."</t>
  </si>
  <si>
    <t>EAB Campus Climate Survey Methods</t>
  </si>
  <si>
    <t>Introduction to the EAB Campus Climate Survey Report</t>
  </si>
  <si>
    <t>It shouldn't be considered rape if a man is drunk and didn't realize what he was doing.</t>
  </si>
  <si>
    <t>Disagree/Strongly Disagree Count</t>
  </si>
  <si>
    <t xml:space="preserve">Community Behaviors </t>
  </si>
  <si>
    <t>It's definitely a problem</t>
  </si>
  <si>
    <t>It's somewhat of a problem</t>
  </si>
  <si>
    <t>It's not really a problem</t>
  </si>
  <si>
    <t>I don't know</t>
  </si>
  <si>
    <t xml:space="preserve">Percent of respondents who rate themselves as likely/very likely to engage in the following behaviors compared to their peers </t>
  </si>
  <si>
    <t>How much of a problem is sexual violence at your school?</t>
  </si>
  <si>
    <t>In response to this situation:</t>
  </si>
  <si>
    <t>What happened after the incident?</t>
  </si>
  <si>
    <t>Sought services or contacted a hotline</t>
  </si>
  <si>
    <t>Physically injured</t>
  </si>
  <si>
    <t>Percent of respondents who felt concerned for their safety (n=48)</t>
  </si>
  <si>
    <t>Not at all</t>
  </si>
  <si>
    <t>Only a little</t>
  </si>
  <si>
    <t>Somewhat</t>
  </si>
  <si>
    <t>Extremely</t>
  </si>
  <si>
    <t>Percent of respondents who say that the school's formal procedures did the following (n=20)</t>
  </si>
  <si>
    <t>Completely resolved the issue</t>
  </si>
  <si>
    <t>Helped a lot</t>
  </si>
  <si>
    <t>Helped, but could have helped more</t>
  </si>
  <si>
    <t>Helped a little</t>
  </si>
  <si>
    <t>Didn't help at all</t>
  </si>
  <si>
    <t xml:space="preserve">None of the above </t>
  </si>
  <si>
    <t>Repeatedly asking you on dates, to go to dinner, or get a drink even after you've said no</t>
  </si>
  <si>
    <t>Has anyone frightened, concerned, angered, or annoyed you by…</t>
  </si>
  <si>
    <t>Campus sexual assault advocate/counselor</t>
  </si>
  <si>
    <t>H/L n=</t>
  </si>
  <si>
    <t>All N</t>
  </si>
  <si>
    <t>Individual N</t>
  </si>
  <si>
    <t>Avg. N=</t>
  </si>
  <si>
    <t>Drop-Down Menu:</t>
  </si>
  <si>
    <t>Yes, one or more times %</t>
  </si>
  <si>
    <t>Unsure %</t>
  </si>
  <si>
    <t>Drop Down Menu</t>
  </si>
  <si>
    <t>Self n</t>
  </si>
  <si>
    <t>Peer n</t>
  </si>
  <si>
    <t>Where did you receive prevention training</t>
  </si>
  <si>
    <t>Since the beginning of the current school year (Fall 2015), have you observed a situation that you believed was, or could have led to, a sexual assault?</t>
  </si>
  <si>
    <t>Off-campus apartment/house</t>
  </si>
  <si>
    <t xml:space="preserve">At home with family </t>
  </si>
  <si>
    <t>Student government</t>
  </si>
  <si>
    <t>Cultural/religious/spiritual group</t>
  </si>
  <si>
    <t>I do not participate in a student group</t>
  </si>
  <si>
    <t>New student orientation</t>
  </si>
  <si>
    <t>Athletics participation</t>
  </si>
  <si>
    <t>Residence life programs</t>
  </si>
  <si>
    <t>Class presentations or projects</t>
  </si>
  <si>
    <t>Campus-wide events</t>
  </si>
  <si>
    <t>Student leadership training</t>
  </si>
  <si>
    <t xml:space="preserve">Current romantic partner or spouse </t>
  </si>
  <si>
    <t>Faculty or staff member</t>
  </si>
  <si>
    <t xml:space="preserve">Other </t>
  </si>
  <si>
    <t xml:space="preserve">Fraternity </t>
  </si>
  <si>
    <t>Sorority</t>
  </si>
  <si>
    <t>Other on-campus location</t>
  </si>
  <si>
    <t>Other off-campus location</t>
  </si>
  <si>
    <t>Sending unwanted e-mails or other forms of written correspondence or communication</t>
  </si>
  <si>
    <t>Posting offensive or abusive comments on your social media profile(s), blog, or other online space</t>
  </si>
  <si>
    <t>Showing up at places where you were even though he or she had no business being there</t>
  </si>
  <si>
    <t>Exposing personal information or spreading rumors about you on the Internet, in a public place, or by word of mouth</t>
  </si>
  <si>
    <t>Threatening in an online environment to physically harm you</t>
  </si>
  <si>
    <t>Catching you off guard or ignoring 
non-verbal cues or looks?</t>
  </si>
  <si>
    <t>Taking advantage when you were incapacitated
 (e.g., too drunk, high, asleep, or out of it)?</t>
  </si>
  <si>
    <t>Telling lies, threatening to end a relationship 
or to spread rumors about you, 
or verbally pressuring you?</t>
  </si>
  <si>
    <t>Threatening to physically harm you or 
someone close to you?</t>
  </si>
  <si>
    <t>On-campus residence</t>
  </si>
  <si>
    <t>Express discomfort if someone says that sexual assault victims are to blame for being assaulted</t>
  </si>
  <si>
    <t>Confront a friend who says that they had sex with someone who was passed out or didn't give consent</t>
  </si>
  <si>
    <t>Ask someone who looks very upset at a party if they are ok or need help</t>
  </si>
  <si>
    <t>Decide not to have sex with someone if they are drunk</t>
  </si>
  <si>
    <t>Number of unique respondents experiencing sexual misconduct</t>
  </si>
  <si>
    <t>Class Count</t>
  </si>
  <si>
    <t>Social Count</t>
  </si>
  <si>
    <t>Other Count</t>
  </si>
  <si>
    <t>Respondent YES Count</t>
  </si>
  <si>
    <t>Percent of respondents who used the school's formal procedures to report the incident(s)</t>
  </si>
  <si>
    <t>Didn't think it was serious enough to report</t>
  </si>
  <si>
    <t>ALL YEARS</t>
  </si>
  <si>
    <t>FIFTH YEAR OR HIGHER</t>
  </si>
  <si>
    <t xml:space="preserve">GRADUATE STUDENT </t>
  </si>
  <si>
    <t>FEMALE</t>
  </si>
  <si>
    <t>MALE</t>
  </si>
  <si>
    <t>ALL STUDENTS</t>
  </si>
  <si>
    <t xml:space="preserve">FEMALE -1 </t>
  </si>
  <si>
    <t>ALL STUDENTS -3</t>
  </si>
  <si>
    <t>Percent Unsure</t>
  </si>
  <si>
    <t>Percent Agreed/
Strongly Agreed</t>
  </si>
  <si>
    <t xml:space="preserve">MALE - 2 </t>
  </si>
  <si>
    <t>I feel close to people at this school.</t>
  </si>
  <si>
    <t>I feel safe at this school.</t>
  </si>
  <si>
    <t>Said crude sexual things to you</t>
  </si>
  <si>
    <t>I decided not to take action.</t>
  </si>
  <si>
    <t>I told someone in a position of authority about the situation.</t>
  </si>
  <si>
    <t>I considered intervening in the situation, but I could not safely take any action.</t>
  </si>
  <si>
    <t>I created a distraction to cause one or more of the people to disengage from the situation.</t>
  </si>
  <si>
    <t>I confronted the person who appeared to be causing the situation.</t>
  </si>
  <si>
    <t>I asked others to step in as a group and diffuse the situation.</t>
  </si>
  <si>
    <t>I stepped in and separated the people involved in the situation.</t>
  </si>
  <si>
    <t>I asked the person who appeared to be at risk if they needed help.</t>
  </si>
  <si>
    <t>Relationship</t>
  </si>
  <si>
    <t>Number of students invited to take the survey</t>
  </si>
  <si>
    <t>Total number of respondents</t>
  </si>
  <si>
    <t>Total response rate</t>
  </si>
  <si>
    <t>Student Sample and Response Rate</t>
  </si>
  <si>
    <t>Abnormal Response Patterns</t>
  </si>
  <si>
    <t>Survey Timeline</t>
  </si>
  <si>
    <r>
      <t xml:space="preserve">     Number of survey completers
     </t>
    </r>
    <r>
      <rPr>
        <sz val="8"/>
        <color theme="1"/>
        <rFont val="Verdana"/>
        <family val="2"/>
        <scheme val="minor"/>
      </rPr>
      <t>(reached the Thank You page)</t>
    </r>
  </si>
  <si>
    <r>
      <t xml:space="preserve">     Number of disqualified respondents 
     </t>
    </r>
    <r>
      <rPr>
        <sz val="8"/>
        <color theme="1"/>
        <rFont val="Verdana"/>
        <family val="2"/>
        <scheme val="minor"/>
      </rPr>
      <t>(did not consent to take the survey)</t>
    </r>
  </si>
  <si>
    <r>
      <t xml:space="preserve">Analytic sample size 
</t>
    </r>
    <r>
      <rPr>
        <sz val="8"/>
        <color theme="1"/>
        <rFont val="Verdana"/>
        <family val="2"/>
        <scheme val="minor"/>
      </rPr>
      <t>(total respondents - disqualified respondents - straight-line respondents)</t>
    </r>
  </si>
  <si>
    <r>
      <t xml:space="preserve">Survey launch date
</t>
    </r>
    <r>
      <rPr>
        <sz val="8"/>
        <color theme="1"/>
        <rFont val="Verdana"/>
        <family val="2"/>
        <scheme val="minor"/>
      </rPr>
      <t>(administrator invited students to take the survey and sent reminder emails)</t>
    </r>
  </si>
  <si>
    <t>Survey close date</t>
  </si>
  <si>
    <t>How much of a problem is sexual misconduct at your school?</t>
  </si>
  <si>
    <r>
      <t xml:space="preserve">Number of identified straight-line respondents 
</t>
    </r>
    <r>
      <rPr>
        <sz val="8"/>
        <color theme="1"/>
        <rFont val="Verdana"/>
        <family val="2"/>
        <scheme val="minor"/>
      </rPr>
      <t>(respondents who answered the same option for multiple survey questions)</t>
    </r>
  </si>
  <si>
    <t>Peers Count</t>
  </si>
  <si>
    <t>Self Count</t>
  </si>
  <si>
    <t>Count No</t>
  </si>
  <si>
    <t>N Value</t>
  </si>
  <si>
    <t>Count Yes</t>
  </si>
  <si>
    <t>*n=</t>
  </si>
  <si>
    <t>Sought medical attention*</t>
  </si>
  <si>
    <t>Sort Order</t>
  </si>
  <si>
    <t>Making unwanted phone calls to you or leaving messages</t>
  </si>
  <si>
    <t>Sharing personal photos of you without your permission</t>
  </si>
  <si>
    <r>
      <t xml:space="preserve">     Number of partial survey completers 
     </t>
    </r>
    <r>
      <rPr>
        <sz val="8"/>
        <color theme="1"/>
        <rFont val="Verdana"/>
        <family val="2"/>
        <scheme val="minor"/>
      </rPr>
      <t>(answered at least one question, but did not reach Thank You page)</t>
    </r>
  </si>
  <si>
    <t xml:space="preserve"> </t>
  </si>
  <si>
    <t>I understand my school's formal procedures to address complaints of sexual violence.</t>
  </si>
  <si>
    <t>Outdoors</t>
  </si>
  <si>
    <t>Since the beginning of the current school year (Fall 2017), have you observed a situation that you believed was, or could have led to, a sexual assault?</t>
  </si>
  <si>
    <t>Respondent Demographics</t>
  </si>
  <si>
    <t>Gender Identity</t>
  </si>
  <si>
    <t>Man</t>
  </si>
  <si>
    <t>Woman</t>
  </si>
  <si>
    <t>Transgender</t>
  </si>
  <si>
    <t>Asexual</t>
  </si>
  <si>
    <t>General Campus Climate</t>
  </si>
  <si>
    <t>Sexual Violence Prevention and Student Knowledge</t>
  </si>
  <si>
    <t>Grad Standing</t>
  </si>
  <si>
    <t xml:space="preserve">Master's </t>
  </si>
  <si>
    <t>Doctoral</t>
  </si>
  <si>
    <t>Professional</t>
  </si>
  <si>
    <t>Lesbian</t>
  </si>
  <si>
    <t>Questioning</t>
  </si>
  <si>
    <t>Physical Disability</t>
  </si>
  <si>
    <t>Mental Disability</t>
  </si>
  <si>
    <t>Religion</t>
  </si>
  <si>
    <t>Roman Catholic</t>
  </si>
  <si>
    <t>Protestant</t>
  </si>
  <si>
    <t>Orthodox Christian</t>
  </si>
  <si>
    <t>Other Christian</t>
  </si>
  <si>
    <t>Buddhist</t>
  </si>
  <si>
    <t>Hindu</t>
  </si>
  <si>
    <t>Jewish</t>
  </si>
  <si>
    <t>Muslim</t>
  </si>
  <si>
    <t>No religious affiliation (including atheist or agnostic)</t>
  </si>
  <si>
    <t>First-Gen</t>
  </si>
  <si>
    <t>I'm not sure</t>
  </si>
  <si>
    <t>Student Status</t>
  </si>
  <si>
    <t>Full time</t>
  </si>
  <si>
    <t>Part time</t>
  </si>
  <si>
    <t>It is easy to find people on campus who understand me.</t>
  </si>
  <si>
    <t>I think faculty pre-judge my abilities based on my identity or background.</t>
  </si>
  <si>
    <t>How would you rate the climate on campus for people who are…</t>
  </si>
  <si>
    <t>Affected by learning disabilities</t>
  </si>
  <si>
    <t>Affected by mental health issues</t>
  </si>
  <si>
    <t>From non-Christian religions</t>
  </si>
  <si>
    <t>From Christian religions</t>
  </si>
  <si>
    <t>International students</t>
  </si>
  <si>
    <t>Physically disabled</t>
  </si>
  <si>
    <t>Politically conservative</t>
  </si>
  <si>
    <t>Politically liberal</t>
  </si>
  <si>
    <t>Socioeconomically disadvantaged</t>
  </si>
  <si>
    <t>Very Respectful</t>
  </si>
  <si>
    <t>Respectful</t>
  </si>
  <si>
    <t>Disrespectful</t>
  </si>
  <si>
    <t>Very Disrespectful</t>
  </si>
  <si>
    <t>% VERY R + R</t>
  </si>
  <si>
    <t>% VERY D + D</t>
  </si>
  <si>
    <t>Why did you consider leaving? (select all that apply)</t>
  </si>
  <si>
    <t>I experienced financial struggles</t>
  </si>
  <si>
    <t>I had family concerns</t>
  </si>
  <si>
    <t>I had poor academic performance</t>
  </si>
  <si>
    <t>I wanted to transfer</t>
  </si>
  <si>
    <t>I struggled with mental health challenges</t>
  </si>
  <si>
    <t>I struggled with physical health challenges</t>
  </si>
  <si>
    <t>I didn't feel welcomed or supported at this school</t>
  </si>
  <si>
    <t>I didn't feel close to anyone at this school</t>
  </si>
  <si>
    <t>I didn't feel safe at this school</t>
  </si>
  <si>
    <t xml:space="preserve">Note: These statements are adapted from the Illinois Rape Myth Acceptance Scale. They are intentionally heteronormative. </t>
  </si>
  <si>
    <t>Harassment</t>
  </si>
  <si>
    <t>PRIOR TO COLLEGE</t>
  </si>
  <si>
    <t>TYPES OF SV</t>
  </si>
  <si>
    <t>SV</t>
  </si>
  <si>
    <t xml:space="preserve">All groups </t>
  </si>
  <si>
    <t xml:space="preserve">Since the beginning of the current year (FA17), have you seriously considered leaving this school? </t>
  </si>
  <si>
    <t xml:space="preserve">SO Group </t>
  </si>
  <si>
    <t>LGBAQ</t>
  </si>
  <si>
    <t>**H/L n=</t>
  </si>
  <si>
    <t>Hispanic or Latino**</t>
  </si>
  <si>
    <t>White</t>
  </si>
  <si>
    <t>American Indian or Alaska Native</t>
  </si>
  <si>
    <t>Native Hawaiian or Other Pacific Islander</t>
  </si>
  <si>
    <t xml:space="preserve">Leaving This School? </t>
  </si>
  <si>
    <t>Column1</t>
  </si>
  <si>
    <t>Men</t>
  </si>
  <si>
    <t>Women</t>
  </si>
  <si>
    <t>Column2</t>
  </si>
  <si>
    <t>Of respondents experienced at least one incident of sexual misconduct at least one time</t>
  </si>
  <si>
    <t>Someone TRIED to sexually penetrate me</t>
  </si>
  <si>
    <t>Someone sexually penetrated me</t>
  </si>
  <si>
    <t>Someone TRIED to perform oral sex on me or make me give them oral sex</t>
  </si>
  <si>
    <t xml:space="preserve">Someone performed oral sex on me or made me give them oral sex </t>
  </si>
  <si>
    <t>Someone fondled, kissed, or rubbed against me or removed some of my clothes</t>
  </si>
  <si>
    <t>Most common locations of the incident</t>
  </si>
  <si>
    <t>Bar, night/dance club</t>
  </si>
  <si>
    <t>Sent offensive sexual content via email, text, or social media</t>
  </si>
  <si>
    <t>Seemed to be bribing you if you agreed to a romantic or sexual relationship</t>
  </si>
  <si>
    <t xml:space="preserve">Experiences with Sexual Violence </t>
  </si>
  <si>
    <t>Prior Experiences with Unwanted Sexual Contact</t>
  </si>
  <si>
    <t>MEN (2)</t>
  </si>
  <si>
    <t>WOMEN (1)</t>
  </si>
  <si>
    <t>ALL STUDENTS (3)</t>
  </si>
  <si>
    <t>I know what confidential resources are available to me to report an incident of sexual violence.</t>
  </si>
  <si>
    <t>Knowledge and Perceptions of Campus Reporting Options</t>
  </si>
  <si>
    <t>Bystander intervention skills</t>
  </si>
  <si>
    <t>Sexual violence resources</t>
  </si>
  <si>
    <t>Most common ways that respondents received information or training:</t>
  </si>
  <si>
    <t xml:space="preserve">HARASSMENT QUESTIONS </t>
  </si>
  <si>
    <t>Experiencing Harassment (total)</t>
  </si>
  <si>
    <t>With an intimate partner</t>
  </si>
  <si>
    <t>Experienced IPV (VIOLENT)</t>
  </si>
  <si>
    <t>NONVIOLENT IPV</t>
  </si>
  <si>
    <t>Accused you of paying too much attention to someone or something else</t>
  </si>
  <si>
    <t>Called you a name and/or criticized you</t>
  </si>
  <si>
    <t>Put down your family and friends</t>
  </si>
  <si>
    <t>Said things to scare you</t>
  </si>
  <si>
    <t>Pressured or forced you to sext or take naked photos</t>
  </si>
  <si>
    <t>Checked up on you</t>
  </si>
  <si>
    <t>Kept you or tried to keep you from doing something you wanted to do</t>
  </si>
  <si>
    <t>Made you do something humiliating or degrading</t>
  </si>
  <si>
    <t>No, none of the above</t>
  </si>
  <si>
    <t xml:space="preserve">Nonviolent _ALL YES </t>
  </si>
  <si>
    <t>None</t>
  </si>
  <si>
    <t>Total</t>
  </si>
  <si>
    <t>ALL YES</t>
  </si>
  <si>
    <t xml:space="preserve">ALL YES % </t>
  </si>
  <si>
    <t>Stopped you or tried to stop you from going to work or school</t>
  </si>
  <si>
    <t xml:space="preserve">Of respondents experienced some form of violent behavior from an intimate partner. </t>
  </si>
  <si>
    <r>
      <t xml:space="preserve">•   </t>
    </r>
    <r>
      <rPr>
        <sz val="9"/>
        <color rgb="FF4F5861"/>
        <rFont val="Verdana"/>
        <family val="2"/>
        <scheme val="minor"/>
      </rPr>
      <t xml:space="preserve">Respondents most often told a roommate, friend, or classmate about the incident. </t>
    </r>
  </si>
  <si>
    <t>Of respondents felt frightened, concerned, angered, or annoyed by a stalking or harassing behavior.</t>
  </si>
  <si>
    <t>Diversity is reflected in the student body.</t>
  </si>
  <si>
    <t xml:space="preserve">Diversity is reflected in the faculty. </t>
  </si>
  <si>
    <t>Diversity is reflected in administrators.</t>
  </si>
  <si>
    <t>Diversity is fully embraced within the campus culture.</t>
  </si>
  <si>
    <t>All students feel welcome and supported at this school, regardless of background or identity.</t>
  </si>
  <si>
    <t>School leaders are visibly committed to fostering respect for diversity on campus.</t>
  </si>
  <si>
    <t>I feel like I need to hide some aspects of my identity to fit in.</t>
  </si>
  <si>
    <t>On campus, there are enough opportunities to gain knowledge about my own cultural community.</t>
  </si>
  <si>
    <t>WHITE</t>
  </si>
  <si>
    <t>n</t>
  </si>
  <si>
    <t>avg n=</t>
  </si>
  <si>
    <t>LATINO</t>
  </si>
  <si>
    <t>AMERICAN INDIAN</t>
  </si>
  <si>
    <t>ASIAN</t>
  </si>
  <si>
    <t>BLACK</t>
  </si>
  <si>
    <t>PACIFIC ISLANDER</t>
  </si>
  <si>
    <t>What diversity topics have you learned most about since coming to this school?</t>
  </si>
  <si>
    <t>Race and ethnicity</t>
  </si>
  <si>
    <t>Sexual orientation</t>
  </si>
  <si>
    <t>Socioeconomic status and class</t>
  </si>
  <si>
    <t>Political views</t>
  </si>
  <si>
    <t>Religion  and spirituality</t>
  </si>
  <si>
    <t>Gender</t>
  </si>
  <si>
    <t>Disability</t>
  </si>
  <si>
    <t>Age</t>
  </si>
  <si>
    <t>How have you primarily learned about or become more aware of diversity?</t>
  </si>
  <si>
    <t>Talking with friends</t>
  </si>
  <si>
    <t>In class</t>
  </si>
  <si>
    <t>From my family</t>
  </si>
  <si>
    <t>Living with diverse roommates</t>
  </si>
  <si>
    <t>Campus events</t>
  </si>
  <si>
    <t>On-campus job or volunteer experience</t>
  </si>
  <si>
    <t>Diversity and Inclusion Services and Programs</t>
  </si>
  <si>
    <t>% I've used or volunteered/worked at these services</t>
  </si>
  <si>
    <t>Count I've used or volunteered/worked at these services</t>
  </si>
  <si>
    <t>% I'm aware of these services but haven't used or worked at them</t>
  </si>
  <si>
    <t>Count I'm aware of these services but haven't used or worked at them</t>
  </si>
  <si>
    <t>% I'm not aware of these services</t>
  </si>
  <si>
    <t>Count I'm not aware of these services</t>
  </si>
  <si>
    <t>Religious students</t>
  </si>
  <si>
    <t>Students with disabilities</t>
  </si>
  <si>
    <t>Gay, lesbian, and bisexual students</t>
  </si>
  <si>
    <t>Students of diverse races and culture</t>
  </si>
  <si>
    <t>What actions do you think would improve the campus climate? (select all that apply) </t>
  </si>
  <si>
    <t>Have more multicultural events</t>
  </si>
  <si>
    <t>Strengthen consequences for acting disrespectfully</t>
  </si>
  <si>
    <t>Recruit more individuals from underrepresented or minority groups for leadership, faculty and staff positions</t>
  </si>
  <si>
    <t>Provide opportunities for more inter-group discussion and interaction</t>
  </si>
  <si>
    <t>Provide diversity education workshops for faculty and staff</t>
  </si>
  <si>
    <t>Provide diversity education workshops for students</t>
  </si>
  <si>
    <t>Incorporate issues of diversity and cross-cultural competence more effectively into the curriculum</t>
  </si>
  <si>
    <t>Several times a semester</t>
  </si>
  <si>
    <t>Once or twice a school year</t>
  </si>
  <si>
    <t>Almost never</t>
  </si>
  <si>
    <t>Never</t>
  </si>
  <si>
    <t>Frequently</t>
  </si>
  <si>
    <t>Sometimes</t>
  </si>
  <si>
    <t>Rarely</t>
  </si>
  <si>
    <t>avg</t>
  </si>
  <si>
    <t>OTHER</t>
  </si>
  <si>
    <t>I know how to report an incident of harassment or discrimination to the school.</t>
  </si>
  <si>
    <t>If a friend or I experienced harassment or discrimination, I would know where to go to get help.</t>
  </si>
  <si>
    <t>I know where I can access my school's harassment and discrimination policy.</t>
  </si>
  <si>
    <t xml:space="preserve">I understand my school's formal procedures to address complaints of harassment or discrimination. </t>
  </si>
  <si>
    <t xml:space="preserve">I am confident my school would administer the formal procedures to fairly address reports of harassment or discrimination. </t>
  </si>
  <si>
    <t>My immigrant status</t>
  </si>
  <si>
    <t>My socioeconomic status</t>
  </si>
  <si>
    <t>My religious or spiritual views</t>
  </si>
  <si>
    <t>My political views</t>
  </si>
  <si>
    <t>My sexual orientation (e.g. gay, lesbian, heterosexual, straight)</t>
  </si>
  <si>
    <t>My country of origin (the country where you were born)</t>
  </si>
  <si>
    <t>My age</t>
  </si>
  <si>
    <t>My race</t>
  </si>
  <si>
    <t>My ethnicity (your cultural background and/or nationality)</t>
  </si>
  <si>
    <t>My gender or gender identity</t>
  </si>
  <si>
    <t>My appearance or physical characteristics</t>
  </si>
  <si>
    <t>What do you believe this conduct was based on?</t>
  </si>
  <si>
    <t>Didn't want anyone to know the other things I was doing at the time (e.g. drinking underage, using drugs)</t>
  </si>
  <si>
    <t>Didn't want to get the person in trouble (e.g. disciplinary action, legal charge, arrest)</t>
  </si>
  <si>
    <t>Feared that I would not be believed or taken seriously</t>
  </si>
  <si>
    <t>I received offensive personal email, text messages, or instant messages that targeted me personally.</t>
  </si>
  <si>
    <t>Didn't know who I should tell</t>
  </si>
  <si>
    <t>I was the target of obscene or threatening language on an online community.</t>
  </si>
  <si>
    <t>I received inappropriate or offensive written comments from a faculty member.</t>
  </si>
  <si>
    <t>An instructor made verbal comments that were hostile or offensive to me.</t>
  </si>
  <si>
    <t>I was the target of racial or ethnic profiling.</t>
  </si>
  <si>
    <t>Wasn't clear that the person intended harm</t>
  </si>
  <si>
    <t>I received hostile or threatening comments or gestures.</t>
  </si>
  <si>
    <t>Did not need assistance</t>
  </si>
  <si>
    <t>I was the target of offensive humor.</t>
  </si>
  <si>
    <t>I was deliberately ignored or excluded.</t>
  </si>
  <si>
    <t>count</t>
  </si>
  <si>
    <t>What was the discrimination or harassment that you experienced? (select all that apply)</t>
  </si>
  <si>
    <t>Yes, more than once</t>
  </si>
  <si>
    <t>Yes, once</t>
  </si>
  <si>
    <t>Did you formally report the incident to the school?</t>
  </si>
  <si>
    <t>Since the beginning of the school year (Fall 2017) has anyone shunned, ignored, or intimidated you, or acted directly or indirectly toward you in an offensive or hostile manner that interfered with your ability to learn and work? </t>
  </si>
  <si>
    <t>Frequency that respondents engage in serious conversations OR socialized with students who differ than them in…</t>
  </si>
  <si>
    <t>Race or ethnicity</t>
  </si>
  <si>
    <t>Religious beliefs</t>
  </si>
  <si>
    <t>Political beliefs</t>
  </si>
  <si>
    <t>Socioeconomic background</t>
  </si>
  <si>
    <t>Percent of respondents aware of services for…</t>
  </si>
  <si>
    <t>Perceptions of Campus Inclusivity</t>
  </si>
  <si>
    <t>Experiences with Intimate Partner Violence &amp; Stalking and Harassment</t>
  </si>
  <si>
    <t>SA/A Count</t>
  </si>
  <si>
    <t>SA/A %</t>
  </si>
  <si>
    <t>D/SD Count</t>
  </si>
  <si>
    <t>D/SD %</t>
  </si>
  <si>
    <t>Most students at this school have values and attitudes different from my own.</t>
  </si>
  <si>
    <t>I feel like my school provides enough programs that promote meaningful interactions between students from different cultures.</t>
  </si>
  <si>
    <t>I have access to at least one faculty or staff member who I trust and who can connect me with information or support I may need, regardless of the issue I face.</t>
  </si>
  <si>
    <t>I feel like my peers at this school are too politically correct or sensitive.</t>
  </si>
  <si>
    <t>I feel like faculty and staff at this school are too politically correct or sensitive.</t>
  </si>
  <si>
    <t>avg. n=</t>
  </si>
  <si>
    <t>I feel comfortable sharing my own perspectives and experiences in class.</t>
  </si>
  <si>
    <t xml:space="preserve">I feel I have to work harder than other students to be perceived as a good student. </t>
  </si>
  <si>
    <t>I have been singled out in class because of my identity (e.g., race, ethnicity, gender, sexual orientation, disability status, religious affiliation, etc.).</t>
  </si>
  <si>
    <t>In class, I have heard faculty express stereotypes based on identity  (e.g., race, ethnicity, gender, sexual orientation, disability status, religious affiliation, etc.).</t>
  </si>
  <si>
    <t>Classroom experiences</t>
  </si>
  <si>
    <t>Do you feel that the communities you belong to are appropriately represented in your school's…</t>
  </si>
  <si>
    <t>Yes %</t>
  </si>
  <si>
    <t>No Count</t>
  </si>
  <si>
    <t>No %</t>
  </si>
  <si>
    <t>Communications</t>
  </si>
  <si>
    <t>Events</t>
  </si>
  <si>
    <t>Faculty</t>
  </si>
  <si>
    <t>Recruiting</t>
  </si>
  <si>
    <t>Staff</t>
  </si>
  <si>
    <t>Student body</t>
  </si>
  <si>
    <t xml:space="preserve">I feel that the communities I belong to are missing completely from my school environment. </t>
  </si>
  <si>
    <t>Do you feel that issues of diversity and inclusion are adequately addressed…</t>
  </si>
  <si>
    <t>In the curriculum</t>
  </si>
  <si>
    <t>By faculty</t>
  </si>
  <si>
    <t>By school leadership</t>
  </si>
  <si>
    <t>In student organizations</t>
  </si>
  <si>
    <t>In school communication</t>
  </si>
  <si>
    <t>In the school mission</t>
  </si>
  <si>
    <t>Experiences with food insecurity</t>
  </si>
  <si>
    <t>Sometimes Count</t>
  </si>
  <si>
    <t>Often Count</t>
  </si>
  <si>
    <t>Never Count</t>
  </si>
  <si>
    <t>I worried whether my food would run out before I got money to buy more.</t>
  </si>
  <si>
    <t xml:space="preserve">The food that I bought just didn't last, and I didn't have money to get more. </t>
  </si>
  <si>
    <t>I couldn’t afford to eat balanced meals.</t>
  </si>
  <si>
    <t>Often+Sometimes %</t>
  </si>
  <si>
    <t>Since the beginning of the current school year (Fall 2017), did you ever cut the size of your meals or skip meals because there wasn't enough money for food? </t>
  </si>
  <si>
    <t>If yes, how often?</t>
  </si>
  <si>
    <t>Almost every month</t>
  </si>
  <si>
    <t>Some months but not every month</t>
  </si>
  <si>
    <t xml:space="preserve">Only 1 or 2 months </t>
  </si>
  <si>
    <t>Since the beginning of the current school year (Fall 2017), did you ever eat less than you felt you should because there wasn't enough money for food? </t>
  </si>
  <si>
    <t>Since the beginning of the current school year (Fall 2017), were you ever hungry but didn't eat because there wasn't enough money for food? </t>
  </si>
  <si>
    <t>Housing insecurity experiences (check all that apply)</t>
  </si>
  <si>
    <t>Not pay or underpay your rent or mortgage</t>
  </si>
  <si>
    <t>Get evicted from your home</t>
  </si>
  <si>
    <t>Move in with other people, even for a little while, because of financial problems</t>
  </si>
  <si>
    <t>Live with others beyond the expected capacity of the house or apartment</t>
  </si>
  <si>
    <t>Stay at a shelter</t>
  </si>
  <si>
    <t>Stay in an abandoned building, an automobile, or any other place not meant for regular housing, even for one night</t>
  </si>
  <si>
    <t>Not know where you were going to sleep at night, even for one night</t>
  </si>
  <si>
    <t xml:space="preserve">Yes % </t>
  </si>
  <si>
    <t>=</t>
  </si>
  <si>
    <t>Peers %</t>
  </si>
  <si>
    <t>Self %</t>
  </si>
  <si>
    <t>Latino</t>
  </si>
  <si>
    <t>Perceptions of and Experiences with Diversity and Inclusion on Campus</t>
  </si>
  <si>
    <t>Since the beginning of the current school year….</t>
  </si>
  <si>
    <t>Peers</t>
  </si>
  <si>
    <t>Self</t>
  </si>
  <si>
    <t>Respondents who reported that training was very useful/useful in increasing their knowledge of:</t>
  </si>
  <si>
    <t>Not really</t>
  </si>
  <si>
    <t>Definitely</t>
  </si>
  <si>
    <t>All Respondents</t>
  </si>
  <si>
    <t xml:space="preserve">A/SA Count </t>
  </si>
  <si>
    <t>WOMEN</t>
  </si>
  <si>
    <t>MEN</t>
  </si>
  <si>
    <t>ALL RESPONDENTS</t>
  </si>
  <si>
    <t xml:space="preserve">NO EXP SV THIS YEAR </t>
  </si>
  <si>
    <t>EXP SV THIS YEAR</t>
  </si>
  <si>
    <t>A/SA COUNT</t>
  </si>
  <si>
    <t>SA / A COUNT</t>
  </si>
  <si>
    <t xml:space="preserve">PACIFIC </t>
  </si>
  <si>
    <t xml:space="preserve">FIRST GEN </t>
  </si>
  <si>
    <t>Black</t>
  </si>
  <si>
    <t>Percent of respondents who</t>
  </si>
  <si>
    <t>Often or sometimes bought food that just didn't last and they didn't have money to get more</t>
  </si>
  <si>
    <t>Often or sometimes worried whether their food would run out before they got money to buy more</t>
  </si>
  <si>
    <t>Often or sometimes couldn’t afford to eat balanced meals</t>
  </si>
  <si>
    <t>Were hungry but didn't eat because there wasn't enough money for food </t>
  </si>
  <si>
    <t>Ate less than they felt they should because there wasn't enough money for food</t>
  </si>
  <si>
    <t>Cut the size of meals or skipped meals because there wasn't enough money for food </t>
  </si>
  <si>
    <t>Basic Needs Insecurity</t>
  </si>
  <si>
    <t>Percent of respondents who strongly agreed/agreed with the following statements:</t>
  </si>
  <si>
    <t>In class, I have heard faculty express stereotypes based on identity.</t>
  </si>
  <si>
    <t>I have been singled out in class because of my identity.</t>
  </si>
  <si>
    <t>Curriculum</t>
  </si>
  <si>
    <t>Belonging</t>
  </si>
  <si>
    <t>Percent of respondents who feel that issues of diversity and inclusion are adequately addressed:</t>
  </si>
  <si>
    <t>Percent of respondents who feel that the communities they belong to are appropriately represented in the school's:</t>
  </si>
  <si>
    <t xml:space="preserve">Engaged in serious conversations with students who were different than them in </t>
  </si>
  <si>
    <t>Socialized with students who were different than them in</t>
  </si>
  <si>
    <t>SA/A</t>
  </si>
  <si>
    <t>Engaged n</t>
  </si>
  <si>
    <t>Social n</t>
  </si>
  <si>
    <t>Avg. n</t>
  </si>
  <si>
    <t>Nationality</t>
  </si>
  <si>
    <t xml:space="preserve">Where do you primarily interact with students whose background and identities differ from your own? </t>
  </si>
  <si>
    <t>At informal gatherings</t>
  </si>
  <si>
    <t>At student residences</t>
  </si>
  <si>
    <t>At campus programs/events</t>
  </si>
  <si>
    <t>In study group</t>
  </si>
  <si>
    <t>During student org meetings or events</t>
  </si>
  <si>
    <t>While participating in athletic or recreation activities</t>
  </si>
  <si>
    <t>At a campus job or volunteer assignment</t>
  </si>
  <si>
    <t>Reasons to hesitate</t>
  </si>
  <si>
    <t>I don't know what to talk about</t>
  </si>
  <si>
    <t>I feel like I can't relate to them or we don't have anything in common.</t>
  </si>
  <si>
    <t>I'm afraid that I may say something that could be perceived to be offensive or uninformed.</t>
  </si>
  <si>
    <t>I'm afraid they'll say something offensive or uninformed to me.</t>
  </si>
  <si>
    <t>Our viewpoints or identities are so different that we could have a negative interaction like getting into an argument.</t>
  </si>
  <si>
    <t>I feel like I will be judged by the other person.</t>
  </si>
  <si>
    <t>I don't feel any discomfort interacting with peers who are different from me.</t>
  </si>
  <si>
    <t>COUNT</t>
  </si>
  <si>
    <t>PERCENT</t>
  </si>
  <si>
    <t>It is common to have mixed feelings when deciding whether or not to share your experience with someone else. Did any of the following thoughts or concerns cross your mind when you were deciding whether or not to share or report your experience? (select al</t>
  </si>
  <si>
    <t>Most common reasons why respondents might hesitate 
to engage with others</t>
  </si>
  <si>
    <t>Interactions with Diverse Peers</t>
  </si>
  <si>
    <t>Yes, once or more than once</t>
  </si>
  <si>
    <t xml:space="preserve">Who did you tell about the incident? </t>
  </si>
  <si>
    <t xml:space="preserve">Where did the incident occur? </t>
  </si>
  <si>
    <t>In a campus office</t>
  </si>
  <si>
    <t>At a campus event</t>
  </si>
  <si>
    <t xml:space="preserve">At a student organization meeting or event </t>
  </si>
  <si>
    <t>In on-campus housing</t>
  </si>
  <si>
    <t>In off-campus housing</t>
  </si>
  <si>
    <t>What was the source of the discrimination or harassment?</t>
  </si>
  <si>
    <t>Another student</t>
  </si>
  <si>
    <t>Administrator or staff member</t>
  </si>
  <si>
    <t>Faculty member</t>
  </si>
  <si>
    <t>Campus security or police</t>
  </si>
  <si>
    <t>Roommate, friend, or classmate</t>
  </si>
  <si>
    <t>Campus counselor</t>
  </si>
  <si>
    <t xml:space="preserve">No one </t>
  </si>
  <si>
    <t>Experiences with Discrimination and Harassment</t>
  </si>
  <si>
    <t xml:space="preserve">Respondents who experienced discrimination or harassment most commonly reported that: </t>
  </si>
  <si>
    <t>Respondents who experienced discrimination or harassment most commonly believed the conduct to be based on:</t>
  </si>
  <si>
    <t xml:space="preserve">Respondents most commonly told: </t>
  </si>
  <si>
    <t>Most common reasons respondents did not share or report the incident</t>
  </si>
  <si>
    <t>While walking on campus</t>
  </si>
  <si>
    <t>Women students</t>
  </si>
  <si>
    <r>
      <t xml:space="preserve">About how often do you </t>
    </r>
    <r>
      <rPr>
        <b/>
        <sz val="9"/>
        <color theme="1"/>
        <rFont val="Verdana"/>
        <family val="2"/>
        <scheme val="minor"/>
      </rPr>
      <t>attend</t>
    </r>
    <r>
      <rPr>
        <sz val="9"/>
        <color theme="1"/>
        <rFont val="Verdana"/>
        <family val="2"/>
        <scheme val="minor"/>
      </rPr>
      <t xml:space="preserve"> programs, activities, or events that promote diversity and inclusion happening on campus?</t>
    </r>
  </si>
  <si>
    <r>
      <t xml:space="preserve">About how often do you </t>
    </r>
    <r>
      <rPr>
        <b/>
        <sz val="9"/>
        <rFont val="Verdana"/>
        <family val="2"/>
        <scheme val="minor"/>
      </rPr>
      <t>hear about</t>
    </r>
    <r>
      <rPr>
        <sz val="9"/>
        <rFont val="Verdana"/>
        <family val="2"/>
        <scheme val="minor"/>
      </rPr>
      <t xml:space="preserve"> programs, activities, or events that promote diversity and inclusion happening on campus?</t>
    </r>
  </si>
  <si>
    <t>A/SA %</t>
  </si>
  <si>
    <t>D/SD%</t>
  </si>
  <si>
    <t>a/sa %</t>
  </si>
  <si>
    <t>University of North Texas Health Science Center</t>
  </si>
  <si>
    <t>Contact EAB</t>
  </si>
  <si>
    <t>Fraternity and sorority life participation</t>
  </si>
  <si>
    <t>Once or twice a semester</t>
  </si>
  <si>
    <r>
      <t xml:space="preserve">About how often do you </t>
    </r>
    <r>
      <rPr>
        <b/>
        <i/>
        <sz val="9"/>
        <color theme="1"/>
        <rFont val="Verdana"/>
        <family val="2"/>
        <scheme val="minor"/>
      </rPr>
      <t>attend</t>
    </r>
    <r>
      <rPr>
        <b/>
        <sz val="9"/>
        <color theme="1"/>
        <rFont val="Verdana"/>
        <family val="2"/>
        <scheme val="minor"/>
      </rPr>
      <t xml:space="preserve"> programs, activities, or events that promote diversity and inclusion happening on campus?</t>
    </r>
  </si>
  <si>
    <r>
      <t xml:space="preserve">About how often do you </t>
    </r>
    <r>
      <rPr>
        <b/>
        <i/>
        <sz val="9"/>
        <color theme="1"/>
        <rFont val="Verdana"/>
        <family val="2"/>
        <scheme val="minor"/>
      </rPr>
      <t>hear</t>
    </r>
    <r>
      <rPr>
        <b/>
        <sz val="9"/>
        <color theme="1"/>
        <rFont val="Verdana"/>
        <family val="2"/>
        <scheme val="minor"/>
      </rPr>
      <t xml:space="preserve"> about programs, activities, or events that promote diversity and inclusion happening on campus?</t>
    </r>
  </si>
  <si>
    <t>Experiences with Sexual Violence and Sexual Harassment</t>
  </si>
  <si>
    <t>Avg. n =</t>
  </si>
  <si>
    <t>N=</t>
  </si>
  <si>
    <t>Avg N=</t>
  </si>
  <si>
    <t>Spring 2019 Administration</t>
  </si>
  <si>
    <t>Genderqueer/non-conforming</t>
  </si>
  <si>
    <t>First Generation Status</t>
  </si>
  <si>
    <t>Gay, Lesbian, Bi, Questioning</t>
  </si>
  <si>
    <t>Experience a rent or mortgage increase that made it difficult to pay</t>
  </si>
  <si>
    <t>Stay temporarily at a hotel or motel without a permanent home to return to (not on vacation or business travel)</t>
  </si>
  <si>
    <t>None of the above - I have always had a secure place to stay</t>
  </si>
  <si>
    <t>Other - Write In</t>
  </si>
  <si>
    <t>•  Experienced a rent or mortgage increase that made it difficult to pay.</t>
  </si>
  <si>
    <t>•  Moved in with others, even for a little while, because of financial problems.</t>
  </si>
  <si>
    <t xml:space="preserve">Of respondents seriously considered leaving this 
school. Respondents most commonly considered 
leaving because they struggled with mental health challenges or they didn't feel welcomed or supported at this school.. </t>
  </si>
  <si>
    <t>All Levels</t>
  </si>
  <si>
    <t>Masters</t>
  </si>
  <si>
    <t>Doctorate</t>
  </si>
  <si>
    <t>MASTERS</t>
  </si>
  <si>
    <t>DOCTORATE</t>
  </si>
  <si>
    <t>PROFESSIONAL</t>
  </si>
  <si>
    <t>Overall Housing insecurity</t>
  </si>
  <si>
    <t>Of respondents reported that someone shunned, ignored, or intimidated them, or acted directly or indirectly toward them in an offensive or hostile manner that interfered with their ability to learn and work (once or more than once) </t>
  </si>
  <si>
    <t>Note: Respondents were asked if they received training about the content areas listed in the top right chart.</t>
  </si>
  <si>
    <t>Of respondents experienced some form of non-violent behavior or harassment from an intimate partner. Respondents most commonly experienced their partner calling them a name and/or criticizing them, accusing them of paying too much attention to someone or something else, or putting down their family and friends.</t>
  </si>
  <si>
    <r>
      <t xml:space="preserve">•   </t>
    </r>
    <r>
      <rPr>
        <sz val="9"/>
        <color rgb="FF4F5861"/>
        <rFont val="Verdana"/>
        <family val="2"/>
        <scheme val="minor"/>
      </rPr>
      <t>Respondents most commonly experienced receiving unwanted emails or other written correspondence.</t>
    </r>
  </si>
  <si>
    <t>Respondents reported experiencing some kind of housing insecurity since the beginning of the fall semester (fall 2018). Respondents most commonly:</t>
  </si>
  <si>
    <t xml:space="preserve">Of respondents feel the communities they belong to are missing completely from their school environment. </t>
  </si>
  <si>
    <t>Pansexual</t>
  </si>
  <si>
    <t>LGBAQP*</t>
  </si>
  <si>
    <t>Student organizations</t>
  </si>
  <si>
    <r>
      <t xml:space="preserve">•   </t>
    </r>
    <r>
      <rPr>
        <sz val="9"/>
        <color rgb="FF4F5861"/>
        <rFont val="Verdana"/>
        <family val="2"/>
        <scheme val="minor"/>
      </rPr>
      <t>The unwanted behavior was most often done by an acquaintance or peer.</t>
    </r>
  </si>
  <si>
    <t>*LGBAQP label includes lesbian, gay, bisexual, asexual, questioning, pansexual, 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</si>
</sst>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
    <numFmt numFmtId="166" formatCode="0.0%"/>
  </numFmts>
  <fonts count="45">
    <font>
      <sz val="9"/>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9"/>
      <color theme="1"/>
      <name val="Verdana"/>
      <family val="2"/>
      <scheme val="minor"/>
    </font>
    <font>
      <b/>
      <sz val="9"/>
      <color theme="1"/>
      <name val="Verdana"/>
      <family val="2"/>
      <scheme val="minor"/>
    </font>
    <font>
      <i/>
      <sz val="9"/>
      <color theme="1"/>
      <name val="Verdana"/>
      <family val="2"/>
      <scheme val="minor"/>
    </font>
    <font>
      <b/>
      <sz val="10"/>
      <color theme="1"/>
      <name val="Verdana"/>
      <family val="2"/>
      <scheme val="minor"/>
    </font>
    <font>
      <sz val="10"/>
      <color theme="1"/>
      <name val="Verdana"/>
      <family val="2"/>
      <scheme val="minor"/>
    </font>
    <font>
      <b/>
      <sz val="10"/>
      <color theme="0"/>
      <name val="Verdana"/>
      <family val="2"/>
      <scheme val="minor"/>
    </font>
    <font>
      <sz val="20"/>
      <color theme="8"/>
      <name val="Rockwell"/>
      <family val="1"/>
    </font>
    <font>
      <sz val="13"/>
      <color theme="1"/>
      <name val="Verdana"/>
      <family val="2"/>
      <scheme val="minor"/>
    </font>
    <font>
      <i/>
      <sz val="10.5"/>
      <color theme="1"/>
      <name val="Verdana"/>
      <family val="2"/>
      <scheme val="minor"/>
    </font>
    <font>
      <b/>
      <sz val="11"/>
      <color theme="0"/>
      <name val="Verdana"/>
      <family val="2"/>
      <scheme val="minor"/>
    </font>
    <font>
      <sz val="12"/>
      <color theme="8"/>
      <name val="Rockwell"/>
      <family val="1"/>
      <scheme val="maj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sz val="10"/>
      <name val="Arial"/>
      <family val="2"/>
    </font>
    <font>
      <u/>
      <sz val="9"/>
      <color theme="10"/>
      <name val="Verdana"/>
      <family val="2"/>
      <scheme val="minor"/>
    </font>
    <font>
      <u/>
      <sz val="9"/>
      <color theme="9"/>
      <name val="Verdana"/>
      <family val="2"/>
      <scheme val="minor"/>
    </font>
    <font>
      <sz val="9"/>
      <color theme="7"/>
      <name val="Verdana"/>
      <family val="2"/>
      <scheme val="minor"/>
    </font>
    <font>
      <b/>
      <sz val="9"/>
      <color theme="7"/>
      <name val="Verdana"/>
      <family val="2"/>
      <scheme val="minor"/>
    </font>
    <font>
      <sz val="11"/>
      <color theme="1"/>
      <name val="Calibri"/>
      <family val="2"/>
    </font>
    <font>
      <sz val="9"/>
      <color rgb="FF4F5861"/>
      <name val="Verdana"/>
      <family val="2"/>
      <scheme val="minor"/>
    </font>
    <font>
      <sz val="9"/>
      <name val="Verdana"/>
      <family val="2"/>
      <scheme val="minor"/>
    </font>
    <font>
      <b/>
      <sz val="9"/>
      <color rgb="FF4F5861"/>
      <name val="Verdana"/>
      <family val="2"/>
      <scheme val="minor"/>
    </font>
    <font>
      <sz val="8"/>
      <color theme="1"/>
      <name val="Verdana"/>
      <family val="2"/>
      <scheme val="minor"/>
    </font>
    <font>
      <b/>
      <sz val="9"/>
      <color theme="1"/>
      <name val="Verdana"/>
      <family val="2"/>
      <scheme val="minor"/>
    </font>
    <font>
      <sz val="5.5"/>
      <color rgb="FF797F86"/>
      <name val="Verdana"/>
      <family val="2"/>
      <scheme val="minor"/>
    </font>
    <font>
      <b/>
      <sz val="11"/>
      <color theme="1"/>
      <name val="Verdana"/>
      <family val="2"/>
      <scheme val="minor"/>
    </font>
    <font>
      <b/>
      <i/>
      <sz val="9"/>
      <color theme="1"/>
      <name val="Verdana"/>
      <family val="2"/>
      <scheme val="minor"/>
    </font>
    <font>
      <b/>
      <sz val="9"/>
      <name val="Verdana"/>
      <family val="2"/>
      <scheme val="minor"/>
    </font>
    <font>
      <i/>
      <sz val="8"/>
      <color theme="1"/>
      <name val="Verdana"/>
      <family val="2"/>
      <scheme val="minor"/>
    </font>
    <font>
      <sz val="9"/>
      <color rgb="FFFF0000"/>
      <name val="Verdana"/>
      <family val="2"/>
      <scheme val="minor"/>
    </font>
    <font>
      <sz val="24"/>
      <color theme="9"/>
      <name val="Rockwell"/>
      <family val="1"/>
      <scheme val="major"/>
    </font>
    <font>
      <sz val="8.5"/>
      <color theme="1"/>
      <name val="Verdana"/>
      <family val="2"/>
      <scheme val="minor"/>
    </font>
    <font>
      <sz val="9"/>
      <color theme="1"/>
      <name val="verdll"/>
    </font>
    <font>
      <sz val="9"/>
      <color theme="1"/>
      <name val="Arial"/>
      <family val="2"/>
    </font>
    <font>
      <sz val="9"/>
      <color theme="1"/>
      <name val="Verdana"/>
      <family val="2"/>
      <scheme val="minor"/>
    </font>
  </fonts>
  <fills count="26">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patternFill patternType="solid">
        <fgColor theme="0"/>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rgb="FFFCC7D0"/>
        <bgColor indexed="64"/>
      </patternFill>
    </fill>
    <fill>
      <patternFill patternType="solid">
        <fgColor theme="9"/>
        <bgColor auto="1"/>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8"/>
        <bgColor indexed="64"/>
      </patternFill>
    </fill>
  </fills>
  <borders count="26">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medium">
        <color theme="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theme="4"/>
      </left>
      <right/>
      <top style="thin">
        <color theme="4"/>
      </top>
      <bottom/>
      <diagonal/>
    </border>
    <border>
      <left style="thin">
        <color indexed="64"/>
      </left>
      <right/>
      <top/>
      <bottom/>
      <diagonal/>
    </border>
    <border>
      <left/>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s>
  <cellStyleXfs count="33">
    <xf numFmtId="0" fontId="0" fillId="0" borderId="0"/>
    <xf numFmtId="0" fontId="6" fillId="0" borderId="0" applyNumberFormat="0" applyFill="0" applyBorder="0" applyAlignment="0" applyProtection="0"/>
    <xf numFmtId="0" fontId="10" fillId="0" borderId="0" applyNumberFormat="0" applyFill="0" applyBorder="0" applyAlignment="0" applyProtection="0"/>
    <xf numFmtId="0" fontId="11" fillId="0" borderId="1" applyNumberFormat="0" applyFill="0" applyBorder="0" applyAlignment="0" applyProtection="0"/>
    <xf numFmtId="0" fontId="12" fillId="0" borderId="0" applyNumberFormat="0" applyFill="0" applyAlignment="0" applyProtection="0"/>
    <xf numFmtId="0" fontId="7" fillId="0" borderId="0" applyNumberFormat="0" applyFill="0" applyBorder="0" applyAlignment="0" applyProtection="0"/>
    <xf numFmtId="0" fontId="16" fillId="7" borderId="0" applyNumberFormat="0" applyBorder="0" applyAlignment="0" applyProtection="0"/>
    <xf numFmtId="0" fontId="15" fillId="13" borderId="0" applyNumberFormat="0" applyBorder="0" applyAlignment="0" applyProtection="0"/>
    <xf numFmtId="0" fontId="17" fillId="6" borderId="0" applyNumberFormat="0" applyBorder="0" applyAlignment="0" applyProtection="0"/>
    <xf numFmtId="0" fontId="4" fillId="3" borderId="3" applyNumberFormat="0" applyAlignment="0" applyProtection="0"/>
    <xf numFmtId="0" fontId="4" fillId="2" borderId="3" applyNumberFormat="0" applyAlignment="0" applyProtection="0"/>
    <xf numFmtId="0" fontId="4" fillId="0" borderId="3" applyNumberFormat="0" applyAlignment="0" applyProtection="0"/>
    <xf numFmtId="0" fontId="20" fillId="0" borderId="2" applyNumberFormat="0" applyFill="0" applyAlignment="0" applyProtection="0"/>
    <xf numFmtId="0" fontId="19" fillId="5" borderId="0" applyNumberFormat="0" applyAlignment="0" applyProtection="0"/>
    <xf numFmtId="0" fontId="15" fillId="0" borderId="0" applyNumberFormat="0" applyFill="0" applyBorder="0" applyAlignment="0" applyProtection="0"/>
    <xf numFmtId="0" fontId="4" fillId="6" borderId="0" applyNumberFormat="0" applyAlignment="0" applyProtection="0"/>
    <xf numFmtId="0" fontId="18"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 fillId="9" borderId="4" applyBorder="0">
      <alignment horizontal="center" vertical="center"/>
    </xf>
    <xf numFmtId="0" fontId="9" fillId="10" borderId="4" applyBorder="0">
      <alignment horizontal="center" vertical="center"/>
    </xf>
    <xf numFmtId="0" fontId="7" fillId="11" borderId="4" applyBorder="0">
      <alignment horizontal="center" vertical="center"/>
    </xf>
    <xf numFmtId="0" fontId="9" fillId="12" borderId="4" applyBorder="0">
      <alignment horizontal="center" vertical="center"/>
    </xf>
    <xf numFmtId="0" fontId="4" fillId="3" borderId="0"/>
    <xf numFmtId="9" fontId="4" fillId="0" borderId="0" applyFont="0" applyFill="0" applyBorder="0" applyAlignment="0" applyProtection="0"/>
    <xf numFmtId="0" fontId="23" fillId="0" borderId="0" applyNumberFormat="0" applyFill="0" applyBorder="0" applyAlignment="0" applyProtection="0"/>
    <xf numFmtId="0" fontId="23" fillId="0" borderId="0"/>
    <xf numFmtId="0" fontId="9" fillId="14" borderId="0">
      <alignment horizontal="center" vertical="center"/>
    </xf>
    <xf numFmtId="0" fontId="3" fillId="0" borderId="0"/>
    <xf numFmtId="0" fontId="2" fillId="0" borderId="0"/>
    <xf numFmtId="0" fontId="4" fillId="0" borderId="0"/>
    <xf numFmtId="0" fontId="1" fillId="0" borderId="0"/>
    <xf numFmtId="0" fontId="1" fillId="0" borderId="0"/>
  </cellStyleXfs>
  <cellXfs count="649">
    <xf numFmtId="0" fontId="0" fillId="0" borderId="0" xfId="0"/>
    <xf numFmtId="0" fontId="0" fillId="0" borderId="0" xfId="0" applyBorder="1"/>
    <xf numFmtId="0" fontId="0" fillId="0" borderId="0" xfId="0" applyFill="1"/>
    <xf numFmtId="0" fontId="0" fillId="0" borderId="0" xfId="0"/>
    <xf numFmtId="0" fontId="0" fillId="0" borderId="0" xfId="0" applyFill="1" applyBorder="1"/>
    <xf numFmtId="0" fontId="8" fillId="8" borderId="0" xfId="0" applyFont="1" applyFill="1" applyAlignment="1">
      <alignment vertical="center" wrapText="1"/>
    </xf>
    <xf numFmtId="0" fontId="0" fillId="0" borderId="0" xfId="0" applyFont="1" applyFill="1" applyAlignment="1">
      <alignment vertical="center"/>
    </xf>
    <xf numFmtId="0" fontId="8" fillId="0" borderId="0" xfId="0" applyFont="1" applyFill="1" applyAlignment="1">
      <alignment vertical="center"/>
    </xf>
    <xf numFmtId="0" fontId="0" fillId="8" borderId="0" xfId="0" applyFont="1" applyFill="1" applyAlignment="1">
      <alignment vertical="center" wrapText="1"/>
    </xf>
    <xf numFmtId="0" fontId="14" fillId="8" borderId="0" xfId="0" applyFont="1" applyFill="1" applyAlignment="1">
      <alignment horizontal="right" vertical="center"/>
    </xf>
    <xf numFmtId="0" fontId="0" fillId="0" borderId="0" xfId="0" applyFont="1" applyFill="1" applyBorder="1"/>
    <xf numFmtId="9" fontId="0" fillId="0" borderId="0" xfId="0" applyNumberFormat="1"/>
    <xf numFmtId="0" fontId="5" fillId="0" borderId="0" xfId="0" applyFont="1" applyFill="1" applyBorder="1"/>
    <xf numFmtId="9" fontId="0" fillId="0" borderId="0" xfId="24" applyFont="1" applyFill="1" applyBorder="1"/>
    <xf numFmtId="0" fontId="5" fillId="0" borderId="0" xfId="0" applyFont="1" applyFill="1"/>
    <xf numFmtId="9" fontId="0" fillId="0" borderId="0" xfId="0" applyNumberFormat="1" applyFont="1" applyFill="1" applyBorder="1"/>
    <xf numFmtId="9" fontId="0" fillId="0" borderId="0" xfId="0" applyNumberFormat="1" applyFill="1"/>
    <xf numFmtId="9" fontId="8" fillId="0" borderId="0" xfId="0" applyNumberFormat="1" applyFont="1" applyFill="1" applyAlignment="1">
      <alignment vertical="center"/>
    </xf>
    <xf numFmtId="0" fontId="0" fillId="0" borderId="0" xfId="0" applyFont="1" applyFill="1" applyBorder="1" applyAlignment="1">
      <alignment vertical="center"/>
    </xf>
    <xf numFmtId="0" fontId="0" fillId="0" borderId="0" xfId="0" applyFont="1" applyFill="1"/>
    <xf numFmtId="0" fontId="0" fillId="0" borderId="0" xfId="0" applyFill="1" applyAlignment="1">
      <alignment horizontal="left" vertical="center" wrapText="1"/>
    </xf>
    <xf numFmtId="9" fontId="0" fillId="0" borderId="0" xfId="24" applyFont="1"/>
    <xf numFmtId="0" fontId="5" fillId="0" borderId="0" xfId="0" applyFont="1"/>
    <xf numFmtId="164" fontId="26" fillId="0" borderId="0" xfId="0" applyNumberFormat="1" applyFont="1" applyBorder="1" applyAlignment="1">
      <alignment horizontal="left" vertical="center"/>
    </xf>
    <xf numFmtId="164" fontId="26" fillId="0" borderId="0" xfId="26" applyNumberFormat="1" applyFont="1" applyBorder="1" applyAlignment="1">
      <alignment horizontal="left" vertical="center"/>
    </xf>
    <xf numFmtId="0" fontId="23" fillId="0" borderId="0" xfId="0" applyFont="1"/>
    <xf numFmtId="0" fontId="28" fillId="0" borderId="0" xfId="0" applyFont="1" applyAlignment="1">
      <alignment vertical="center"/>
    </xf>
    <xf numFmtId="9" fontId="0" fillId="0" borderId="0" xfId="0" applyNumberFormat="1" applyFont="1"/>
    <xf numFmtId="9" fontId="0" fillId="0" borderId="0" xfId="0" applyNumberFormat="1" applyFont="1" applyFill="1"/>
    <xf numFmtId="0" fontId="29" fillId="0" borderId="0" xfId="0" applyFont="1" applyAlignment="1">
      <alignment horizontal="left" vertical="center" indent="1"/>
    </xf>
    <xf numFmtId="0" fontId="21" fillId="0" borderId="0" xfId="17" applyFill="1" applyAlignment="1" applyProtection="1"/>
    <xf numFmtId="1" fontId="0" fillId="0" borderId="0" xfId="0" applyNumberFormat="1" applyFill="1" applyBorder="1"/>
    <xf numFmtId="0" fontId="5" fillId="0" borderId="0" xfId="0" applyFont="1" applyFill="1" applyAlignment="1">
      <alignment horizontal="right"/>
    </xf>
    <xf numFmtId="0" fontId="5" fillId="0" borderId="0" xfId="0" applyFont="1" applyFill="1" applyAlignment="1">
      <alignment horizontal="left"/>
    </xf>
    <xf numFmtId="1" fontId="5" fillId="0" borderId="0" xfId="0" applyNumberFormat="1" applyFont="1" applyFill="1" applyAlignment="1">
      <alignment horizontal="left"/>
    </xf>
    <xf numFmtId="0" fontId="5" fillId="0" borderId="0" xfId="0" applyFont="1" applyFill="1" applyAlignment="1">
      <alignment horizontal="right" vertical="center"/>
    </xf>
    <xf numFmtId="0" fontId="5" fillId="0" borderId="0" xfId="0" applyFont="1" applyFill="1" applyAlignment="1">
      <alignment horizontal="right" vertical="top"/>
    </xf>
    <xf numFmtId="1" fontId="5" fillId="0" borderId="0" xfId="0" applyNumberFormat="1" applyFont="1" applyFill="1" applyAlignment="1">
      <alignment horizontal="left" vertical="top"/>
    </xf>
    <xf numFmtId="0" fontId="0" fillId="0" borderId="0" xfId="24" applyNumberFormat="1" applyFont="1" applyFill="1" applyBorder="1"/>
    <xf numFmtId="0" fontId="0" fillId="0" borderId="0" xfId="0" applyNumberFormat="1" applyFill="1" applyBorder="1"/>
    <xf numFmtId="0" fontId="5" fillId="0" borderId="0" xfId="0" applyFont="1" applyFill="1" applyBorder="1" applyAlignment="1">
      <alignment horizontal="right"/>
    </xf>
    <xf numFmtId="0" fontId="0" fillId="0" borderId="0" xfId="0" applyFill="1" applyBorder="1" applyProtection="1"/>
    <xf numFmtId="0" fontId="0" fillId="0" borderId="0" xfId="0" applyFill="1" applyProtection="1"/>
    <xf numFmtId="0" fontId="5" fillId="0" borderId="0" xfId="0" applyFont="1" applyProtection="1"/>
    <xf numFmtId="9" fontId="0" fillId="0" borderId="0" xfId="24" applyFont="1" applyFill="1" applyBorder="1" applyProtection="1"/>
    <xf numFmtId="0" fontId="0" fillId="0" borderId="0" xfId="0" applyNumberFormat="1" applyFill="1" applyBorder="1" applyProtection="1"/>
    <xf numFmtId="0" fontId="5" fillId="0" borderId="0" xfId="0" applyFont="1" applyFill="1" applyProtection="1"/>
    <xf numFmtId="0" fontId="5" fillId="0" borderId="0" xfId="0" applyFont="1" applyFill="1" applyBorder="1" applyProtection="1"/>
    <xf numFmtId="0" fontId="5" fillId="0" borderId="0" xfId="0" applyNumberFormat="1" applyFont="1" applyFill="1" applyBorder="1" applyProtection="1"/>
    <xf numFmtId="0" fontId="0" fillId="0" borderId="0" xfId="0" applyNumberFormat="1" applyFill="1" applyProtection="1"/>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0" fillId="0" borderId="0" xfId="0" applyProtection="1"/>
    <xf numFmtId="9" fontId="8" fillId="0" borderId="0" xfId="0" applyNumberFormat="1" applyFont="1" applyFill="1" applyAlignment="1" applyProtection="1">
      <alignment vertical="center"/>
    </xf>
    <xf numFmtId="0" fontId="8" fillId="0" borderId="0" xfId="0" applyFont="1" applyFill="1" applyAlignment="1" applyProtection="1">
      <alignment vertical="center"/>
    </xf>
    <xf numFmtId="0" fontId="0" fillId="0" borderId="0" xfId="0" applyFont="1" applyFill="1" applyBorder="1" applyProtection="1"/>
    <xf numFmtId="9" fontId="0" fillId="0" borderId="0" xfId="0" applyNumberFormat="1" applyFill="1" applyProtection="1"/>
    <xf numFmtId="0" fontId="0" fillId="0" borderId="0" xfId="0" applyBorder="1" applyProtection="1"/>
    <xf numFmtId="9" fontId="0" fillId="0" borderId="0" xfId="0" applyNumberFormat="1" applyProtection="1"/>
    <xf numFmtId="0" fontId="0" fillId="0" borderId="0" xfId="0" applyNumberFormat="1" applyBorder="1" applyProtection="1"/>
    <xf numFmtId="0" fontId="0" fillId="0" borderId="0" xfId="0" applyNumberFormat="1" applyFont="1" applyFill="1" applyBorder="1" applyProtection="1"/>
    <xf numFmtId="0" fontId="8" fillId="8" borderId="0" xfId="0" applyFont="1" applyFill="1" applyAlignment="1" applyProtection="1">
      <alignment vertical="center" wrapText="1"/>
    </xf>
    <xf numFmtId="0" fontId="14" fillId="8" borderId="0" xfId="0" applyFont="1" applyFill="1" applyAlignment="1" applyProtection="1">
      <alignment horizontal="right" vertical="center"/>
    </xf>
    <xf numFmtId="0" fontId="0" fillId="0" borderId="0" xfId="0" applyFill="1" applyAlignment="1" applyProtection="1"/>
    <xf numFmtId="0" fontId="5" fillId="0" borderId="0" xfId="0" applyFont="1" applyFill="1" applyAlignment="1" applyProtection="1">
      <alignment horizontal="right"/>
    </xf>
    <xf numFmtId="0" fontId="0" fillId="0" borderId="0" xfId="0" applyFont="1" applyFill="1" applyProtection="1"/>
    <xf numFmtId="9" fontId="5" fillId="0" borderId="0" xfId="24" applyFont="1" applyFill="1" applyBorder="1" applyProtection="1"/>
    <xf numFmtId="1" fontId="5" fillId="0" borderId="0" xfId="0" applyNumberFormat="1" applyFont="1" applyFill="1" applyAlignment="1" applyProtection="1">
      <alignment horizontal="left"/>
    </xf>
    <xf numFmtId="0" fontId="0" fillId="0" borderId="0" xfId="0" applyAlignment="1" applyProtection="1"/>
    <xf numFmtId="0" fontId="0" fillId="0" borderId="0" xfId="0" applyFill="1" applyAlignment="1" applyProtection="1">
      <alignment horizontal="right"/>
    </xf>
    <xf numFmtId="0" fontId="0" fillId="0" borderId="0" xfId="0" applyFont="1" applyFill="1" applyBorder="1" applyAlignment="1" applyProtection="1">
      <alignment horizontal="left" vertical="center" wrapText="1"/>
    </xf>
    <xf numFmtId="9" fontId="0" fillId="0" borderId="0" xfId="24" applyFon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xf>
    <xf numFmtId="0" fontId="14" fillId="8" borderId="6" xfId="0" applyFont="1" applyFill="1" applyBorder="1" applyAlignment="1">
      <alignment horizontal="right" vertical="center"/>
    </xf>
    <xf numFmtId="0" fontId="13" fillId="0" borderId="0" xfId="0" applyFont="1" applyFill="1" applyBorder="1" applyAlignment="1">
      <alignment vertical="center"/>
    </xf>
    <xf numFmtId="0" fontId="30" fillId="0" borderId="0" xfId="0" applyFont="1" applyFill="1" applyBorder="1" applyAlignment="1">
      <alignment vertical="center"/>
    </xf>
    <xf numFmtId="0" fontId="5" fillId="0" borderId="0" xfId="0" applyNumberFormat="1" applyFont="1" applyFill="1" applyAlignment="1">
      <alignment horizontal="left"/>
    </xf>
    <xf numFmtId="1" fontId="5" fillId="0" borderId="0" xfId="0" applyNumberFormat="1" applyFont="1" applyFill="1" applyBorder="1"/>
    <xf numFmtId="0" fontId="5" fillId="7" borderId="0" xfId="0" applyFont="1" applyFill="1"/>
    <xf numFmtId="9" fontId="5" fillId="7" borderId="0" xfId="24" applyFont="1" applyFill="1" applyBorder="1"/>
    <xf numFmtId="0" fontId="5" fillId="7" borderId="0" xfId="0" applyFont="1" applyFill="1" applyBorder="1"/>
    <xf numFmtId="1" fontId="5" fillId="7" borderId="0" xfId="0" applyNumberFormat="1" applyFont="1" applyFill="1" applyBorder="1"/>
    <xf numFmtId="9" fontId="5" fillId="7" borderId="0" xfId="0" applyNumberFormat="1" applyFont="1" applyFill="1"/>
    <xf numFmtId="0" fontId="5" fillId="15" borderId="7" xfId="0" applyFont="1" applyFill="1" applyBorder="1"/>
    <xf numFmtId="0" fontId="0" fillId="0" borderId="7" xfId="0" applyFill="1" applyBorder="1"/>
    <xf numFmtId="9" fontId="0" fillId="0" borderId="7" xfId="0" applyNumberFormat="1" applyBorder="1"/>
    <xf numFmtId="0" fontId="0" fillId="0" borderId="7" xfId="0" applyBorder="1"/>
    <xf numFmtId="9" fontId="0" fillId="0" borderId="7" xfId="24" applyFont="1" applyFill="1" applyBorder="1"/>
    <xf numFmtId="0" fontId="0" fillId="0" borderId="7" xfId="0" applyFont="1" applyFill="1" applyBorder="1"/>
    <xf numFmtId="0" fontId="0" fillId="0" borderId="7" xfId="0" applyFont="1" applyFill="1" applyBorder="1" applyProtection="1"/>
    <xf numFmtId="0" fontId="0" fillId="0" borderId="7" xfId="0" applyBorder="1" applyProtection="1"/>
    <xf numFmtId="0" fontId="0" fillId="0" borderId="7" xfId="0" applyFill="1" applyBorder="1" applyProtection="1"/>
    <xf numFmtId="0" fontId="0" fillId="0" borderId="7" xfId="0" applyNumberFormat="1" applyFill="1" applyBorder="1" applyProtection="1"/>
    <xf numFmtId="0" fontId="0" fillId="0" borderId="7" xfId="24" applyNumberFormat="1" applyFont="1" applyFill="1" applyBorder="1" applyProtection="1"/>
    <xf numFmtId="9" fontId="0" fillId="0" borderId="7" xfId="24" applyFont="1" applyFill="1" applyBorder="1" applyProtection="1"/>
    <xf numFmtId="9" fontId="26" fillId="0" borderId="7" xfId="24" applyFont="1" applyBorder="1" applyAlignment="1">
      <alignment horizontal="left" vertical="center"/>
    </xf>
    <xf numFmtId="0" fontId="26" fillId="0" borderId="7" xfId="26" applyNumberFormat="1" applyFont="1" applyBorder="1" applyAlignment="1">
      <alignment horizontal="left" vertical="center"/>
    </xf>
    <xf numFmtId="0" fontId="0" fillId="0" borderId="7" xfId="0" applyNumberFormat="1" applyBorder="1"/>
    <xf numFmtId="0" fontId="0" fillId="0" borderId="7" xfId="24" applyNumberFormat="1" applyFont="1" applyFill="1" applyBorder="1"/>
    <xf numFmtId="9" fontId="0" fillId="0" borderId="7" xfId="0" applyNumberFormat="1" applyFill="1" applyBorder="1"/>
    <xf numFmtId="9" fontId="0" fillId="0" borderId="7" xfId="24" applyFont="1" applyBorder="1"/>
    <xf numFmtId="0" fontId="0" fillId="0" borderId="7" xfId="0" applyFont="1" applyFill="1" applyBorder="1" applyAlignment="1" applyProtection="1">
      <alignment horizontal="left" vertical="center"/>
    </xf>
    <xf numFmtId="9" fontId="0" fillId="0" borderId="7" xfId="0" applyNumberFormat="1" applyBorder="1" applyProtection="1"/>
    <xf numFmtId="0" fontId="5" fillId="0" borderId="0" xfId="0" applyFont="1" applyFill="1" applyAlignment="1">
      <alignment horizontal="left" vertical="center"/>
    </xf>
    <xf numFmtId="0" fontId="0" fillId="0" borderId="0" xfId="0" applyFill="1" applyAlignment="1">
      <alignment vertical="center"/>
    </xf>
    <xf numFmtId="0" fontId="5" fillId="0" borderId="0" xfId="0" applyFont="1" applyBorder="1" applyAlignment="1">
      <alignment horizontal="right" vertical="top"/>
    </xf>
    <xf numFmtId="1" fontId="5" fillId="0" borderId="0" xfId="0" applyNumberFormat="1" applyFont="1" applyFill="1" applyBorder="1" applyAlignment="1">
      <alignment horizontal="left" vertical="top"/>
    </xf>
    <xf numFmtId="9" fontId="5" fillId="0" borderId="0" xfId="24" applyFont="1" applyFill="1" applyBorder="1" applyAlignment="1">
      <alignment horizontal="right" vertical="top"/>
    </xf>
    <xf numFmtId="0" fontId="5" fillId="15" borderId="7" xfId="0" applyFont="1" applyFill="1" applyBorder="1" applyProtection="1"/>
    <xf numFmtId="9" fontId="4" fillId="0" borderId="7" xfId="24" applyFont="1" applyBorder="1" applyAlignment="1" applyProtection="1">
      <alignment horizontal="right" vertical="top"/>
    </xf>
    <xf numFmtId="165" fontId="5" fillId="0" borderId="0" xfId="24" applyNumberFormat="1" applyFont="1" applyFill="1" applyBorder="1" applyAlignment="1" applyProtection="1">
      <alignment horizontal="right"/>
    </xf>
    <xf numFmtId="0" fontId="5" fillId="0" borderId="0" xfId="0" applyFont="1" applyFill="1" applyBorder="1" applyAlignment="1" applyProtection="1">
      <alignment horizontal="left"/>
    </xf>
    <xf numFmtId="0" fontId="5" fillId="7" borderId="0" xfId="0" applyFont="1" applyFill="1" applyAlignment="1">
      <alignment horizontal="right"/>
    </xf>
    <xf numFmtId="9" fontId="5" fillId="15" borderId="7" xfId="0" applyNumberFormat="1" applyFont="1" applyFill="1" applyBorder="1"/>
    <xf numFmtId="0" fontId="5" fillId="0" borderId="0" xfId="0" applyFont="1" applyFill="1" applyBorder="1" applyAlignment="1" applyProtection="1">
      <alignment horizontal="right" vertical="center"/>
    </xf>
    <xf numFmtId="9" fontId="5" fillId="15" borderId="7" xfId="0" applyNumberFormat="1" applyFont="1" applyFill="1" applyBorder="1" applyProtection="1"/>
    <xf numFmtId="0" fontId="5" fillId="15" borderId="7" xfId="0" applyNumberFormat="1" applyFont="1" applyFill="1" applyBorder="1" applyProtection="1"/>
    <xf numFmtId="0" fontId="6" fillId="0" borderId="0" xfId="0" applyFont="1" applyProtection="1"/>
    <xf numFmtId="9" fontId="5" fillId="0" borderId="0" xfId="0" applyNumberFormat="1" applyFont="1" applyAlignment="1" applyProtection="1">
      <alignment horizontal="right"/>
    </xf>
    <xf numFmtId="0" fontId="5" fillId="0" borderId="0" xfId="0" applyNumberFormat="1" applyFont="1" applyAlignment="1" applyProtection="1">
      <alignment horizontal="left"/>
    </xf>
    <xf numFmtId="0" fontId="0" fillId="0" borderId="7" xfId="0" applyNumberFormat="1" applyFont="1" applyBorder="1"/>
    <xf numFmtId="0" fontId="5" fillId="0" borderId="0" xfId="0" applyNumberFormat="1" applyFont="1" applyAlignment="1">
      <alignment horizontal="left"/>
    </xf>
    <xf numFmtId="0" fontId="6" fillId="0" borderId="0" xfId="0" applyFont="1"/>
    <xf numFmtId="0" fontId="5" fillId="0" borderId="0" xfId="0" applyFont="1" applyAlignment="1">
      <alignment horizontal="right"/>
    </xf>
    <xf numFmtId="0" fontId="5" fillId="0" borderId="0" xfId="24" applyNumberFormat="1" applyFont="1" applyBorder="1" applyAlignment="1">
      <alignment horizontal="left"/>
    </xf>
    <xf numFmtId="1" fontId="0" fillId="0" borderId="0" xfId="0" applyNumberFormat="1" applyFont="1" applyFill="1" applyBorder="1"/>
    <xf numFmtId="1" fontId="5" fillId="0" borderId="0" xfId="0" applyNumberFormat="1" applyFont="1" applyFill="1" applyBorder="1" applyAlignment="1">
      <alignment horizontal="right"/>
    </xf>
    <xf numFmtId="0" fontId="6" fillId="0" borderId="0" xfId="0" applyFont="1" applyFill="1" applyProtection="1"/>
    <xf numFmtId="0" fontId="5" fillId="15" borderId="7" xfId="0" applyFont="1" applyFill="1" applyBorder="1" applyAlignment="1" applyProtection="1">
      <alignment horizontal="left" vertical="center"/>
    </xf>
    <xf numFmtId="0" fontId="5" fillId="0" borderId="0" xfId="0" applyFont="1" applyFill="1" applyAlignment="1">
      <alignment horizontal="left" vertical="top"/>
    </xf>
    <xf numFmtId="0" fontId="0" fillId="0" borderId="0" xfId="0" applyFill="1" applyAlignment="1">
      <alignment vertical="top"/>
    </xf>
    <xf numFmtId="0" fontId="5" fillId="0" borderId="0" xfId="0" applyFont="1" applyFill="1" applyAlignment="1">
      <alignment vertical="top"/>
    </xf>
    <xf numFmtId="0" fontId="5" fillId="0" borderId="0" xfId="0" applyNumberFormat="1" applyFont="1" applyAlignment="1" applyProtection="1">
      <alignment horizontal="right"/>
    </xf>
    <xf numFmtId="1" fontId="5" fillId="0" borderId="0" xfId="0" applyNumberFormat="1" applyFont="1" applyAlignment="1" applyProtection="1">
      <alignment horizontal="left"/>
    </xf>
    <xf numFmtId="0" fontId="5" fillId="17" borderId="7" xfId="0" applyFont="1" applyFill="1" applyBorder="1" applyAlignment="1">
      <alignment vertical="center"/>
    </xf>
    <xf numFmtId="9" fontId="0" fillId="18" borderId="7" xfId="0" applyNumberFormat="1" applyFont="1" applyFill="1" applyBorder="1" applyAlignment="1">
      <alignment horizontal="center" vertical="center"/>
    </xf>
    <xf numFmtId="9" fontId="0" fillId="8" borderId="7" xfId="0" applyNumberFormat="1" applyFont="1" applyFill="1" applyBorder="1" applyAlignment="1">
      <alignment horizontal="center" vertical="center"/>
    </xf>
    <xf numFmtId="0" fontId="5" fillId="16" borderId="7" xfId="0" applyFont="1" applyFill="1" applyBorder="1" applyProtection="1"/>
    <xf numFmtId="0" fontId="5" fillId="15" borderId="7" xfId="0" applyFont="1" applyFill="1" applyBorder="1" applyAlignment="1" applyProtection="1"/>
    <xf numFmtId="0" fontId="5" fillId="20" borderId="7" xfId="0" applyFont="1" applyFill="1" applyBorder="1" applyProtection="1"/>
    <xf numFmtId="0" fontId="0" fillId="20" borderId="7" xfId="0" applyFill="1" applyBorder="1" applyAlignment="1" applyProtection="1"/>
    <xf numFmtId="9" fontId="5" fillId="20" borderId="7" xfId="0" applyNumberFormat="1" applyFont="1" applyFill="1" applyBorder="1" applyProtection="1"/>
    <xf numFmtId="0" fontId="5" fillId="20" borderId="7" xfId="0" applyFont="1" applyFill="1" applyBorder="1"/>
    <xf numFmtId="9" fontId="5" fillId="20" borderId="7" xfId="0" applyNumberFormat="1" applyFont="1" applyFill="1" applyBorder="1"/>
    <xf numFmtId="9" fontId="0" fillId="0" borderId="7" xfId="24" applyNumberFormat="1" applyFont="1" applyFill="1" applyBorder="1"/>
    <xf numFmtId="1" fontId="0" fillId="0" borderId="7" xfId="24" applyNumberFormat="1" applyFont="1" applyFill="1" applyBorder="1" applyProtection="1"/>
    <xf numFmtId="0" fontId="30" fillId="0" borderId="7" xfId="24" applyNumberFormat="1" applyFont="1" applyFill="1" applyBorder="1"/>
    <xf numFmtId="0" fontId="28" fillId="0" borderId="7" xfId="0" applyFont="1" applyBorder="1" applyAlignment="1">
      <alignment vertical="center"/>
    </xf>
    <xf numFmtId="9" fontId="0" fillId="8" borderId="7" xfId="0" applyNumberFormat="1" applyFont="1" applyFill="1" applyBorder="1" applyAlignment="1">
      <alignment horizontal="left" vertical="center" wrapText="1"/>
    </xf>
    <xf numFmtId="0" fontId="0" fillId="0" borderId="11" xfId="0" applyFill="1" applyBorder="1"/>
    <xf numFmtId="0" fontId="0" fillId="0" borderId="9" xfId="0" applyFill="1" applyBorder="1"/>
    <xf numFmtId="0" fontId="5" fillId="15" borderId="13" xfId="0" applyFont="1" applyFill="1" applyBorder="1"/>
    <xf numFmtId="0" fontId="5" fillId="15" borderId="14" xfId="0" applyFont="1" applyFill="1" applyBorder="1"/>
    <xf numFmtId="0" fontId="5" fillId="15" borderId="15" xfId="0" applyFont="1" applyFill="1" applyBorder="1"/>
    <xf numFmtId="0" fontId="0" fillId="0" borderId="16" xfId="0" applyFill="1" applyBorder="1"/>
    <xf numFmtId="9" fontId="0" fillId="0" borderId="10" xfId="24" applyFont="1" applyFill="1" applyBorder="1"/>
    <xf numFmtId="0" fontId="0" fillId="0" borderId="8" xfId="0" applyFill="1" applyBorder="1"/>
    <xf numFmtId="9" fontId="0" fillId="0" borderId="10" xfId="0" applyNumberFormat="1" applyFill="1" applyBorder="1"/>
    <xf numFmtId="0" fontId="0" fillId="0" borderId="11" xfId="0" applyFont="1" applyFill="1" applyBorder="1"/>
    <xf numFmtId="0" fontId="0" fillId="0" borderId="16" xfId="0" applyFont="1" applyFill="1" applyBorder="1"/>
    <xf numFmtId="0" fontId="0" fillId="0" borderId="8" xfId="0" applyBorder="1"/>
    <xf numFmtId="0" fontId="0" fillId="0" borderId="16" xfId="0" applyBorder="1"/>
    <xf numFmtId="0" fontId="0" fillId="0" borderId="11" xfId="0" applyBorder="1"/>
    <xf numFmtId="0" fontId="0" fillId="0" borderId="10" xfId="0" applyFill="1" applyBorder="1"/>
    <xf numFmtId="0" fontId="0" fillId="0" borderId="9" xfId="0" applyBorder="1"/>
    <xf numFmtId="9" fontId="0" fillId="0" borderId="10" xfId="0" applyNumberFormat="1" applyBorder="1"/>
    <xf numFmtId="0" fontId="0" fillId="0" borderId="10" xfId="0" applyBorder="1"/>
    <xf numFmtId="0" fontId="5" fillId="15" borderId="14" xfId="0" applyFont="1" applyFill="1" applyBorder="1" applyAlignment="1">
      <alignment wrapText="1"/>
    </xf>
    <xf numFmtId="0" fontId="0" fillId="0" borderId="9" xfId="0" applyFill="1" applyBorder="1" applyProtection="1"/>
    <xf numFmtId="0" fontId="5" fillId="15" borderId="15" xfId="0" applyFont="1" applyFill="1" applyBorder="1" applyProtection="1"/>
    <xf numFmtId="9" fontId="0" fillId="0" borderId="10" xfId="24" applyNumberFormat="1" applyFont="1" applyFill="1" applyBorder="1"/>
    <xf numFmtId="0" fontId="0" fillId="0" borderId="10" xfId="0" applyFill="1" applyBorder="1" applyProtection="1"/>
    <xf numFmtId="0" fontId="0" fillId="0" borderId="11" xfId="0" applyFont="1" applyFill="1" applyBorder="1" applyAlignment="1">
      <alignment wrapText="1"/>
    </xf>
    <xf numFmtId="0" fontId="0" fillId="0" borderId="10" xfId="0" applyFont="1" applyFill="1" applyBorder="1" applyProtection="1"/>
    <xf numFmtId="0" fontId="0" fillId="0" borderId="11" xfId="0" applyFont="1" applyFill="1" applyBorder="1" applyProtection="1"/>
    <xf numFmtId="0" fontId="5" fillId="16" borderId="13" xfId="0" applyFont="1" applyFill="1" applyBorder="1" applyProtection="1"/>
    <xf numFmtId="0" fontId="5" fillId="16" borderId="14" xfId="0" applyFont="1" applyFill="1" applyBorder="1" applyAlignment="1" applyProtection="1">
      <alignment horizontal="center"/>
    </xf>
    <xf numFmtId="0" fontId="5" fillId="16" borderId="15" xfId="0" applyFont="1" applyFill="1" applyBorder="1" applyAlignment="1" applyProtection="1">
      <alignment horizontal="center"/>
    </xf>
    <xf numFmtId="0" fontId="0" fillId="0" borderId="16" xfId="0" applyFont="1" applyFill="1" applyBorder="1" applyProtection="1"/>
    <xf numFmtId="9" fontId="5" fillId="15" borderId="14" xfId="0" applyNumberFormat="1" applyFont="1" applyFill="1" applyBorder="1" applyProtection="1"/>
    <xf numFmtId="0" fontId="5" fillId="15" borderId="14" xfId="0" applyNumberFormat="1" applyFont="1" applyFill="1" applyBorder="1" applyProtection="1"/>
    <xf numFmtId="0" fontId="5" fillId="15" borderId="14" xfId="0" applyFont="1" applyFill="1" applyBorder="1" applyProtection="1"/>
    <xf numFmtId="0" fontId="0" fillId="0" borderId="10" xfId="0" applyNumberFormat="1" applyFill="1" applyBorder="1" applyProtection="1"/>
    <xf numFmtId="0" fontId="0" fillId="0" borderId="10" xfId="24" applyNumberFormat="1" applyFont="1" applyFill="1" applyBorder="1" applyProtection="1"/>
    <xf numFmtId="9" fontId="0" fillId="0" borderId="10" xfId="24" applyFont="1" applyFill="1" applyBorder="1" applyProtection="1"/>
    <xf numFmtId="0" fontId="26" fillId="0" borderId="11" xfId="0" applyFont="1" applyFill="1" applyBorder="1" applyAlignment="1">
      <alignment horizontal="left" vertical="center" wrapText="1"/>
    </xf>
    <xf numFmtId="0" fontId="26" fillId="0" borderId="11" xfId="0" applyFont="1" applyFill="1" applyBorder="1" applyAlignment="1">
      <alignment horizontal="left" vertical="center"/>
    </xf>
    <xf numFmtId="0" fontId="5" fillId="15" borderId="13" xfId="0" applyFont="1" applyFill="1" applyBorder="1" applyAlignment="1"/>
    <xf numFmtId="0" fontId="5" fillId="15" borderId="14" xfId="0" applyFont="1" applyFill="1" applyBorder="1" applyAlignment="1"/>
    <xf numFmtId="9" fontId="5" fillId="15" borderId="14" xfId="24" applyFont="1" applyFill="1" applyBorder="1" applyAlignment="1">
      <alignment horizontal="left"/>
    </xf>
    <xf numFmtId="0" fontId="5" fillId="15" borderId="14" xfId="0" applyFont="1" applyFill="1" applyBorder="1" applyAlignment="1">
      <alignment horizontal="left"/>
    </xf>
    <xf numFmtId="0" fontId="5" fillId="15" borderId="15" xfId="0" applyFont="1" applyFill="1" applyBorder="1" applyAlignment="1"/>
    <xf numFmtId="0" fontId="26" fillId="0" borderId="16" xfId="0" applyFont="1" applyFill="1" applyBorder="1" applyAlignment="1">
      <alignment horizontal="left" vertical="center" wrapText="1"/>
    </xf>
    <xf numFmtId="9" fontId="26" fillId="0" borderId="10" xfId="24" applyFont="1" applyBorder="1" applyAlignment="1">
      <alignment horizontal="left" vertical="center"/>
    </xf>
    <xf numFmtId="0" fontId="26" fillId="0" borderId="10" xfId="26" applyNumberFormat="1" applyFont="1" applyBorder="1" applyAlignment="1">
      <alignment horizontal="lef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0" fillId="8" borderId="9" xfId="0" applyNumberFormat="1" applyFill="1" applyBorder="1"/>
    <xf numFmtId="0" fontId="0" fillId="8" borderId="9" xfId="24" applyNumberFormat="1" applyFont="1" applyFill="1" applyBorder="1"/>
    <xf numFmtId="0" fontId="27" fillId="15" borderId="13" xfId="0" applyFont="1" applyFill="1" applyBorder="1" applyAlignment="1">
      <alignment horizontal="left"/>
    </xf>
    <xf numFmtId="9" fontId="5" fillId="15" borderId="14" xfId="0" applyNumberFormat="1" applyFont="1" applyFill="1" applyBorder="1" applyAlignment="1"/>
    <xf numFmtId="9" fontId="5" fillId="15" borderId="15" xfId="0" applyNumberFormat="1" applyFont="1" applyFill="1" applyBorder="1" applyAlignment="1"/>
    <xf numFmtId="0" fontId="27" fillId="16" borderId="13" xfId="0" applyFont="1" applyFill="1" applyBorder="1" applyAlignment="1">
      <alignment horizontal="left"/>
    </xf>
    <xf numFmtId="0" fontId="31" fillId="15" borderId="13" xfId="0" applyFont="1" applyFill="1" applyBorder="1" applyAlignment="1">
      <alignment horizontal="left"/>
    </xf>
    <xf numFmtId="1" fontId="0" fillId="0" borderId="9" xfId="0" applyNumberFormat="1" applyFont="1" applyFill="1" applyBorder="1"/>
    <xf numFmtId="1" fontId="0" fillId="0" borderId="8" xfId="0" applyNumberFormat="1" applyFont="1" applyFill="1" applyBorder="1"/>
    <xf numFmtId="0" fontId="29" fillId="0" borderId="11" xfId="0" applyFont="1" applyFill="1" applyBorder="1" applyAlignment="1">
      <alignment horizontal="left" vertical="center" wrapText="1" indent="1"/>
    </xf>
    <xf numFmtId="0" fontId="29" fillId="0" borderId="11" xfId="0" applyFont="1" applyFill="1" applyBorder="1" applyAlignment="1">
      <alignment horizontal="left" vertical="center" indent="1"/>
    </xf>
    <xf numFmtId="0" fontId="0" fillId="0" borderId="10" xfId="0" applyNumberFormat="1" applyFont="1" applyFill="1" applyBorder="1"/>
    <xf numFmtId="0" fontId="30" fillId="0" borderId="11" xfId="0" applyFont="1" applyFill="1" applyBorder="1"/>
    <xf numFmtId="0" fontId="30" fillId="0" borderId="16" xfId="0" applyFont="1" applyFill="1" applyBorder="1"/>
    <xf numFmtId="0" fontId="0" fillId="0" borderId="10" xfId="0" applyNumberFormat="1" applyBorder="1"/>
    <xf numFmtId="9" fontId="0" fillId="0" borderId="10" xfId="24" applyFont="1" applyBorder="1"/>
    <xf numFmtId="0" fontId="0" fillId="0" borderId="11" xfId="0" applyFont="1" applyBorder="1" applyAlignment="1">
      <alignment horizontal="left" vertical="top"/>
    </xf>
    <xf numFmtId="0" fontId="0" fillId="0" borderId="16" xfId="0" applyFont="1" applyBorder="1" applyAlignment="1">
      <alignment horizontal="left" vertical="top"/>
    </xf>
    <xf numFmtId="9" fontId="0" fillId="21" borderId="8" xfId="0" applyNumberFormat="1" applyFont="1" applyFill="1" applyBorder="1"/>
    <xf numFmtId="0" fontId="0" fillId="21" borderId="8" xfId="0" applyFont="1" applyFill="1" applyBorder="1"/>
    <xf numFmtId="0" fontId="0" fillId="0" borderId="8" xfId="0" applyFont="1" applyBorder="1"/>
    <xf numFmtId="0" fontId="0" fillId="21" borderId="18" xfId="0" applyFont="1" applyFill="1" applyBorder="1"/>
    <xf numFmtId="14" fontId="30" fillId="0" borderId="7" xfId="0" applyNumberFormat="1" applyFont="1" applyFill="1" applyBorder="1" applyAlignment="1">
      <alignment horizontal="center" vertical="center"/>
    </xf>
    <xf numFmtId="14" fontId="30" fillId="18" borderId="7" xfId="0" applyNumberFormat="1" applyFont="1" applyFill="1" applyBorder="1" applyAlignment="1">
      <alignment horizontal="center" vertical="center"/>
    </xf>
    <xf numFmtId="1" fontId="30" fillId="0" borderId="7" xfId="0" applyNumberFormat="1" applyFont="1" applyFill="1" applyBorder="1" applyAlignment="1">
      <alignment horizontal="center" vertical="center"/>
    </xf>
    <xf numFmtId="1" fontId="30" fillId="18" borderId="7" xfId="0" applyNumberFormat="1" applyFont="1" applyFill="1" applyBorder="1" applyAlignment="1">
      <alignment horizontal="center" vertical="center"/>
    </xf>
    <xf numFmtId="1" fontId="30" fillId="0" borderId="7" xfId="0" applyNumberFormat="1" applyFont="1" applyBorder="1" applyAlignment="1">
      <alignment horizontal="center" vertical="center"/>
    </xf>
    <xf numFmtId="9" fontId="0" fillId="21" borderId="10" xfId="0" applyNumberFormat="1" applyFont="1" applyFill="1" applyBorder="1"/>
    <xf numFmtId="0" fontId="0" fillId="21" borderId="12" xfId="0" applyFont="1" applyFill="1" applyBorder="1" applyAlignment="1">
      <alignment horizontal="left" vertical="center"/>
    </xf>
    <xf numFmtId="0" fontId="0" fillId="0" borderId="12" xfId="0" applyFont="1" applyBorder="1" applyAlignment="1">
      <alignment horizontal="left" vertical="center"/>
    </xf>
    <xf numFmtId="1" fontId="0" fillId="21" borderId="8" xfId="0" applyNumberFormat="1" applyFont="1" applyFill="1" applyBorder="1"/>
    <xf numFmtId="0" fontId="5" fillId="20" borderId="0" xfId="0" applyFont="1" applyFill="1" applyBorder="1" applyAlignment="1">
      <alignment horizontal="left" vertical="center"/>
    </xf>
    <xf numFmtId="0" fontId="5" fillId="20" borderId="19" xfId="0" applyFont="1" applyFill="1" applyBorder="1" applyAlignment="1">
      <alignment horizontal="left" vertical="center" wrapText="1"/>
    </xf>
    <xf numFmtId="0" fontId="5" fillId="20" borderId="19" xfId="0" applyFont="1" applyFill="1" applyBorder="1"/>
    <xf numFmtId="0" fontId="5" fillId="20" borderId="19" xfId="0" applyFont="1" applyFill="1" applyBorder="1" applyAlignment="1">
      <alignment horizontal="right"/>
    </xf>
    <xf numFmtId="0" fontId="0" fillId="0" borderId="10" xfId="0" applyFont="1" applyBorder="1"/>
    <xf numFmtId="0" fontId="0" fillId="22" borderId="7" xfId="0" applyFont="1" applyFill="1" applyBorder="1"/>
    <xf numFmtId="0" fontId="0" fillId="0" borderId="7" xfId="0" applyFont="1" applyBorder="1"/>
    <xf numFmtId="0" fontId="0" fillId="0" borderId="15" xfId="0" applyFill="1" applyBorder="1"/>
    <xf numFmtId="9" fontId="5" fillId="16" borderId="14" xfId="0" applyNumberFormat="1" applyFont="1" applyFill="1" applyBorder="1"/>
    <xf numFmtId="0" fontId="0" fillId="16" borderId="20" xfId="0" applyFill="1" applyBorder="1"/>
    <xf numFmtId="0" fontId="5" fillId="16" borderId="7" xfId="0" applyFont="1" applyFill="1" applyBorder="1"/>
    <xf numFmtId="0" fontId="33" fillId="15" borderId="14" xfId="0" applyFont="1" applyFill="1" applyBorder="1"/>
    <xf numFmtId="0" fontId="5" fillId="16" borderId="20" xfId="0" applyFont="1" applyFill="1" applyBorder="1" applyAlignment="1" applyProtection="1">
      <alignment horizontal="center"/>
    </xf>
    <xf numFmtId="9" fontId="0" fillId="18" borderId="7" xfId="0" applyNumberFormat="1" applyFont="1" applyFill="1" applyBorder="1" applyAlignment="1">
      <alignment horizontal="left" vertical="center" wrapText="1"/>
    </xf>
    <xf numFmtId="0" fontId="30" fillId="0" borderId="7" xfId="0" applyFont="1" applyFill="1" applyBorder="1" applyAlignment="1" applyProtection="1">
      <alignment wrapText="1"/>
    </xf>
    <xf numFmtId="0" fontId="30" fillId="0" borderId="7" xfId="0" applyFont="1" applyBorder="1" applyProtection="1"/>
    <xf numFmtId="0" fontId="34" fillId="0" borderId="0" xfId="0" applyFont="1" applyAlignment="1">
      <alignment vertical="center"/>
    </xf>
    <xf numFmtId="0" fontId="0" fillId="0" borderId="0" xfId="0" applyFill="1" applyAlignment="1" applyProtection="1">
      <alignment wrapText="1"/>
    </xf>
    <xf numFmtId="0" fontId="0" fillId="22" borderId="9" xfId="0" applyFont="1" applyFill="1" applyBorder="1"/>
    <xf numFmtId="0" fontId="0" fillId="0" borderId="9" xfId="0" applyFont="1" applyBorder="1"/>
    <xf numFmtId="0" fontId="0" fillId="0" borderId="0" xfId="0" applyFill="1" applyBorder="1" applyProtection="1"/>
    <xf numFmtId="0" fontId="0" fillId="0" borderId="0" xfId="0" applyBorder="1" applyProtection="1"/>
    <xf numFmtId="9" fontId="0" fillId="0" borderId="0" xfId="0" applyNumberFormat="1" applyBorder="1"/>
    <xf numFmtId="0" fontId="30" fillId="0" borderId="0" xfId="24" applyNumberFormat="1" applyFont="1" applyFill="1" applyBorder="1"/>
    <xf numFmtId="0" fontId="5" fillId="0" borderId="7" xfId="0" applyFont="1" applyFill="1" applyBorder="1" applyAlignment="1">
      <alignment horizontal="left"/>
    </xf>
    <xf numFmtId="0" fontId="5" fillId="17" borderId="7" xfId="0" applyFont="1" applyFill="1" applyBorder="1" applyAlignment="1">
      <alignment vertical="center" wrapText="1"/>
    </xf>
    <xf numFmtId="0" fontId="0" fillId="20" borderId="7" xfId="0" applyNumberFormat="1" applyFill="1" applyBorder="1" applyProtection="1"/>
    <xf numFmtId="0" fontId="5" fillId="0" borderId="7" xfId="0" applyFont="1" applyFill="1" applyBorder="1" applyProtection="1"/>
    <xf numFmtId="0" fontId="29" fillId="0" borderId="0" xfId="0" applyFont="1" applyFill="1" applyAlignment="1">
      <alignment horizontal="left" vertical="center" indent="1"/>
    </xf>
    <xf numFmtId="0" fontId="0" fillId="0" borderId="0" xfId="0" applyAlignment="1">
      <alignment horizontal="left" vertical="center"/>
    </xf>
    <xf numFmtId="0" fontId="5" fillId="0" borderId="9" xfId="0" applyFont="1" applyFill="1" applyBorder="1"/>
    <xf numFmtId="0" fontId="0" fillId="0" borderId="11" xfId="0" applyFont="1" applyFill="1" applyBorder="1" applyAlignment="1">
      <alignment vertical="center"/>
    </xf>
    <xf numFmtId="0" fontId="5" fillId="7" borderId="0" xfId="24" applyNumberFormat="1" applyFont="1" applyFill="1" applyAlignment="1">
      <alignment horizontal="right" vertical="center"/>
    </xf>
    <xf numFmtId="0" fontId="5" fillId="7" borderId="0" xfId="0" applyFont="1" applyFill="1" applyBorder="1" applyAlignment="1">
      <alignment vertical="center"/>
    </xf>
    <xf numFmtId="0" fontId="0" fillId="0" borderId="7" xfId="0" applyFont="1" applyFill="1" applyBorder="1" applyAlignment="1">
      <alignment horizontal="left" vertical="center"/>
    </xf>
    <xf numFmtId="0" fontId="0" fillId="18" borderId="7" xfId="0" applyFont="1" applyFill="1" applyBorder="1" applyAlignment="1">
      <alignment horizontal="left" vertical="center"/>
    </xf>
    <xf numFmtId="0" fontId="0" fillId="0" borderId="7" xfId="0" applyFont="1" applyFill="1" applyBorder="1" applyAlignment="1">
      <alignment horizontal="left" vertical="center" wrapText="1"/>
    </xf>
    <xf numFmtId="0" fontId="0" fillId="18" borderId="7" xfId="0" applyFont="1" applyFill="1" applyBorder="1" applyAlignment="1">
      <alignment horizontal="left" vertical="center" wrapText="1"/>
    </xf>
    <xf numFmtId="0" fontId="5" fillId="0" borderId="7" xfId="0" applyFont="1" applyFill="1" applyBorder="1"/>
    <xf numFmtId="0" fontId="0" fillId="0" borderId="0" xfId="0" applyFill="1" applyAlignment="1">
      <alignment horizontal="right"/>
    </xf>
    <xf numFmtId="0" fontId="14" fillId="8" borderId="6" xfId="0" applyFont="1" applyFill="1" applyBorder="1" applyAlignment="1">
      <alignment horizontal="right" vertical="center"/>
    </xf>
    <xf numFmtId="0" fontId="14" fillId="8" borderId="6" xfId="0" applyFont="1" applyFill="1" applyBorder="1" applyAlignment="1" applyProtection="1">
      <alignment horizontal="right" vertical="center"/>
    </xf>
    <xf numFmtId="0" fontId="8" fillId="8" borderId="21" xfId="0" applyFont="1" applyFill="1" applyBorder="1" applyAlignment="1">
      <alignment vertical="center" wrapText="1"/>
    </xf>
    <xf numFmtId="0" fontId="0" fillId="0" borderId="21" xfId="0" applyFill="1" applyBorder="1"/>
    <xf numFmtId="0" fontId="14" fillId="8" borderId="6" xfId="0" applyFont="1" applyFill="1" applyBorder="1" applyAlignment="1" applyProtection="1">
      <alignment vertical="center"/>
    </xf>
    <xf numFmtId="0" fontId="28" fillId="0" borderId="0" xfId="0" applyFont="1" applyAlignment="1">
      <alignment horizontal="left" vertical="center" indent="4"/>
    </xf>
    <xf numFmtId="0" fontId="0" fillId="0" borderId="0" xfId="0" applyAlignment="1">
      <alignment vertical="center"/>
    </xf>
    <xf numFmtId="0" fontId="5" fillId="17" borderId="7" xfId="0" applyFont="1" applyFill="1" applyBorder="1" applyAlignment="1">
      <alignment horizontal="center" vertical="center"/>
    </xf>
    <xf numFmtId="0" fontId="0" fillId="0" borderId="0" xfId="0" applyFill="1" applyBorder="1" applyAlignment="1"/>
    <xf numFmtId="0" fontId="0" fillId="0" borderId="7" xfId="0" applyFont="1" applyBorder="1" applyAlignment="1">
      <alignment vertical="center"/>
    </xf>
    <xf numFmtId="0" fontId="36" fillId="0" borderId="0" xfId="0" applyFont="1" applyFill="1"/>
    <xf numFmtId="0" fontId="5" fillId="0" borderId="0" xfId="0" applyFont="1" applyBorder="1" applyAlignment="1">
      <alignment horizontal="right"/>
    </xf>
    <xf numFmtId="0" fontId="0" fillId="0" borderId="0" xfId="0" applyFill="1" applyBorder="1" applyAlignment="1">
      <alignment horizontal="left"/>
    </xf>
    <xf numFmtId="0" fontId="5" fillId="0" borderId="7" xfId="0" applyFont="1" applyBorder="1"/>
    <xf numFmtId="0" fontId="0" fillId="0" borderId="15" xfId="0" applyFont="1" applyFill="1" applyBorder="1"/>
    <xf numFmtId="0" fontId="0" fillId="0" borderId="9" xfId="0" applyFont="1" applyFill="1" applyBorder="1"/>
    <xf numFmtId="0" fontId="0" fillId="0" borderId="7" xfId="0" applyFill="1" applyBorder="1" applyAlignment="1">
      <alignment horizontal="left"/>
    </xf>
    <xf numFmtId="1" fontId="0" fillId="0" borderId="0" xfId="0" applyNumberFormat="1" applyFont="1" applyFill="1" applyAlignment="1">
      <alignment horizontal="left" vertical="top"/>
    </xf>
    <xf numFmtId="0" fontId="30" fillId="0" borderId="7" xfId="0" applyFont="1" applyBorder="1"/>
    <xf numFmtId="9" fontId="30" fillId="0" borderId="7" xfId="24" applyFont="1" applyFill="1" applyBorder="1"/>
    <xf numFmtId="0" fontId="30" fillId="0" borderId="7" xfId="0" applyFont="1" applyFill="1" applyBorder="1"/>
    <xf numFmtId="0" fontId="6" fillId="0" borderId="0" xfId="0" applyFont="1" applyFill="1" applyBorder="1"/>
    <xf numFmtId="0" fontId="35" fillId="0" borderId="0" xfId="0" applyFont="1" applyFill="1" applyAlignment="1">
      <alignment horizontal="left"/>
    </xf>
    <xf numFmtId="0" fontId="35" fillId="0" borderId="0" xfId="0" applyFont="1" applyFill="1"/>
    <xf numFmtId="0" fontId="0" fillId="0" borderId="0" xfId="0" applyFont="1" applyFill="1" applyAlignment="1">
      <alignment horizontal="right"/>
    </xf>
    <xf numFmtId="0" fontId="0" fillId="0" borderId="0" xfId="0" applyFont="1" applyFill="1" applyAlignment="1">
      <alignment horizontal="left"/>
    </xf>
    <xf numFmtId="0" fontId="0" fillId="0" borderId="0" xfId="0" applyFont="1" applyFill="1" applyBorder="1" applyAlignment="1">
      <alignment horizontal="right"/>
    </xf>
    <xf numFmtId="0" fontId="0" fillId="0" borderId="0" xfId="0" applyFont="1" applyFill="1" applyAlignment="1">
      <alignment horizontal="right" vertical="top"/>
    </xf>
    <xf numFmtId="0" fontId="0" fillId="0" borderId="0" xfId="0" applyFont="1" applyBorder="1" applyAlignment="1">
      <alignment horizontal="left" vertical="top"/>
    </xf>
    <xf numFmtId="9" fontId="5" fillId="7" borderId="0" xfId="24" applyFont="1" applyFill="1" applyBorder="1" applyAlignment="1">
      <alignment horizontal="right"/>
    </xf>
    <xf numFmtId="0" fontId="30" fillId="0" borderId="7" xfId="0" applyNumberFormat="1" applyFont="1" applyFill="1" applyBorder="1" applyProtection="1"/>
    <xf numFmtId="0" fontId="39" fillId="0" borderId="0" xfId="0" applyNumberFormat="1" applyFont="1" applyFill="1" applyBorder="1" applyProtection="1"/>
    <xf numFmtId="0" fontId="36" fillId="0" borderId="0" xfId="0" applyFont="1" applyFill="1" applyProtection="1"/>
    <xf numFmtId="0" fontId="5" fillId="7" borderId="0" xfId="0" applyFont="1" applyFill="1" applyAlignment="1">
      <alignment horizontal="right" vertical="top"/>
    </xf>
    <xf numFmtId="0" fontId="5" fillId="7" borderId="0" xfId="0" applyFont="1" applyFill="1" applyAlignment="1">
      <alignment vertical="top"/>
    </xf>
    <xf numFmtId="0" fontId="0" fillId="22" borderId="8" xfId="0" applyFont="1" applyFill="1" applyBorder="1"/>
    <xf numFmtId="0" fontId="0" fillId="0" borderId="0" xfId="0" applyNumberFormat="1" applyAlignment="1">
      <alignment horizontal="left" vertical="center"/>
    </xf>
    <xf numFmtId="0" fontId="5" fillId="7" borderId="9" xfId="0" applyFont="1" applyFill="1" applyBorder="1"/>
    <xf numFmtId="0" fontId="0" fillId="0" borderId="13" xfId="0" applyFill="1" applyBorder="1"/>
    <xf numFmtId="0" fontId="0" fillId="0" borderId="14" xfId="0" applyFill="1" applyBorder="1"/>
    <xf numFmtId="0" fontId="0" fillId="0" borderId="0" xfId="0" applyAlignment="1">
      <alignment horizontal="left"/>
    </xf>
    <xf numFmtId="0" fontId="0" fillId="0" borderId="0" xfId="0" applyAlignment="1">
      <alignment horizontal="right"/>
    </xf>
    <xf numFmtId="0" fontId="0" fillId="0" borderId="0" xfId="0" applyAlignment="1">
      <alignment horizontal="right" vertical="center"/>
    </xf>
    <xf numFmtId="9" fontId="0" fillId="0" borderId="7" xfId="24" applyFont="1" applyBorder="1" applyAlignment="1">
      <alignment horizontal="center" vertical="center"/>
    </xf>
    <xf numFmtId="9" fontId="0" fillId="18" borderId="7" xfId="24"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right" vertical="top"/>
    </xf>
    <xf numFmtId="0" fontId="0" fillId="0" borderId="0" xfId="0" applyAlignment="1">
      <alignment horizontal="left" vertical="top"/>
    </xf>
    <xf numFmtId="0" fontId="0" fillId="24" borderId="7" xfId="0" applyFont="1" applyFill="1" applyBorder="1" applyAlignment="1">
      <alignment vertical="center"/>
    </xf>
    <xf numFmtId="9" fontId="0" fillId="24" borderId="7" xfId="24" applyNumberFormat="1" applyFont="1" applyFill="1" applyBorder="1" applyAlignment="1">
      <alignment horizontal="center" vertical="center"/>
    </xf>
    <xf numFmtId="0" fontId="0" fillId="23" borderId="7" xfId="0" applyFont="1" applyFill="1" applyBorder="1" applyAlignment="1">
      <alignment vertical="center"/>
    </xf>
    <xf numFmtId="9" fontId="0" fillId="23" borderId="7" xfId="24" applyNumberFormat="1" applyFont="1" applyFill="1" applyBorder="1" applyAlignment="1">
      <alignment horizontal="center" vertical="center"/>
    </xf>
    <xf numFmtId="1" fontId="0" fillId="0" borderId="0" xfId="0" applyNumberFormat="1" applyFill="1" applyAlignment="1">
      <alignment horizontal="left"/>
    </xf>
    <xf numFmtId="0" fontId="32" fillId="0" borderId="0" xfId="0" applyFont="1" applyAlignment="1">
      <alignment vertical="center" wrapText="1"/>
    </xf>
    <xf numFmtId="0" fontId="0" fillId="0" borderId="0" xfId="0" applyFill="1" applyAlignment="1">
      <alignment horizontal="right" vertical="center"/>
    </xf>
    <xf numFmtId="0" fontId="0" fillId="0" borderId="11" xfId="0" applyFont="1" applyBorder="1"/>
    <xf numFmtId="0" fontId="0" fillId="0" borderId="0" xfId="0" applyFont="1"/>
    <xf numFmtId="0" fontId="0" fillId="0" borderId="12" xfId="0" applyFill="1" applyBorder="1"/>
    <xf numFmtId="0" fontId="0" fillId="8" borderId="8" xfId="0" applyNumberFormat="1" applyFill="1" applyBorder="1"/>
    <xf numFmtId="0" fontId="0" fillId="0" borderId="11" xfId="0" applyFill="1" applyBorder="1" applyProtection="1"/>
    <xf numFmtId="0" fontId="0" fillId="0" borderId="11" xfId="0" applyBorder="1" applyProtection="1"/>
    <xf numFmtId="0" fontId="0" fillId="0" borderId="9" xfId="24" applyNumberFormat="1" applyFont="1" applyFill="1" applyBorder="1" applyProtection="1"/>
    <xf numFmtId="0" fontId="0" fillId="0" borderId="13" xfId="0" applyFill="1" applyBorder="1" applyProtection="1"/>
    <xf numFmtId="0" fontId="0" fillId="0" borderId="15" xfId="24" applyNumberFormat="1" applyFont="1" applyFill="1" applyBorder="1" applyProtection="1"/>
    <xf numFmtId="0" fontId="0" fillId="0" borderId="16" xfId="0" applyFill="1" applyBorder="1" applyProtection="1"/>
    <xf numFmtId="0" fontId="0" fillId="0" borderId="8" xfId="24" applyNumberFormat="1" applyFont="1" applyFill="1" applyBorder="1" applyProtection="1"/>
    <xf numFmtId="0" fontId="38" fillId="0" borderId="0" xfId="0" applyFont="1" applyAlignment="1">
      <alignment vertical="top" wrapText="1"/>
    </xf>
    <xf numFmtId="0" fontId="0" fillId="0" borderId="0" xfId="0" applyFill="1" applyAlignment="1">
      <alignment horizontal="left" vertical="center"/>
    </xf>
    <xf numFmtId="1" fontId="0" fillId="0" borderId="0" xfId="0" applyNumberFormat="1" applyFill="1" applyAlignment="1">
      <alignment horizontal="left" vertical="center"/>
    </xf>
    <xf numFmtId="0" fontId="5" fillId="0" borderId="0" xfId="0" applyFont="1" applyFill="1" applyBorder="1" applyAlignment="1">
      <alignment horizontal="left" vertical="center" wrapText="1"/>
    </xf>
    <xf numFmtId="1" fontId="0" fillId="0" borderId="0" xfId="0" applyNumberFormat="1" applyAlignment="1">
      <alignment horizontal="left" vertical="center"/>
    </xf>
    <xf numFmtId="166" fontId="0" fillId="0" borderId="7" xfId="24" applyNumberFormat="1" applyFont="1" applyFill="1" applyBorder="1"/>
    <xf numFmtId="0" fontId="0" fillId="0" borderId="0" xfId="0" applyFont="1" applyFill="1" applyAlignment="1">
      <alignment vertical="top"/>
    </xf>
    <xf numFmtId="0" fontId="0" fillId="0" borderId="0" xfId="0" applyFont="1" applyAlignment="1">
      <alignment horizontal="right" vertical="center"/>
    </xf>
    <xf numFmtId="0" fontId="0" fillId="0" borderId="0" xfId="0" applyFont="1" applyFill="1" applyAlignment="1">
      <alignment horizontal="left" vertical="center"/>
    </xf>
    <xf numFmtId="9" fontId="0" fillId="0" borderId="7" xfId="24" applyNumberFormat="1" applyFont="1" applyFill="1" applyBorder="1" applyProtection="1"/>
    <xf numFmtId="0" fontId="0" fillId="0" borderId="0" xfId="0" applyFont="1" applyAlignment="1" applyProtection="1">
      <alignment horizontal="right" vertical="top" wrapText="1"/>
    </xf>
    <xf numFmtId="1" fontId="0" fillId="0" borderId="0" xfId="0" applyNumberFormat="1" applyFont="1" applyAlignment="1" applyProtection="1">
      <alignment horizontal="left" vertical="top"/>
    </xf>
    <xf numFmtId="0" fontId="0" fillId="0" borderId="0" xfId="0" applyFont="1" applyFill="1" applyAlignment="1" applyProtection="1">
      <alignment horizontal="right"/>
    </xf>
    <xf numFmtId="0" fontId="0" fillId="0" borderId="0" xfId="0" applyFont="1" applyFill="1" applyAlignment="1" applyProtection="1">
      <alignment horizontal="left"/>
    </xf>
    <xf numFmtId="9" fontId="0" fillId="0" borderId="7" xfId="24" applyFont="1" applyFill="1" applyBorder="1" applyAlignment="1" applyProtection="1">
      <alignment horizontal="left" vertical="center"/>
    </xf>
    <xf numFmtId="9" fontId="0" fillId="0" borderId="7" xfId="24" applyFont="1" applyFill="1" applyBorder="1" applyAlignment="1" applyProtection="1">
      <alignment horizontal="center" vertical="center"/>
    </xf>
    <xf numFmtId="9" fontId="0" fillId="18" borderId="7" xfId="24" applyFont="1" applyFill="1" applyBorder="1" applyAlignment="1" applyProtection="1">
      <alignment horizontal="left" vertical="center"/>
    </xf>
    <xf numFmtId="9" fontId="0" fillId="18" borderId="7" xfId="24" applyFont="1" applyFill="1" applyBorder="1" applyAlignment="1" applyProtection="1">
      <alignment horizontal="center" vertical="center"/>
    </xf>
    <xf numFmtId="0" fontId="0" fillId="0" borderId="9" xfId="0" applyNumberFormat="1" applyFont="1" applyBorder="1"/>
    <xf numFmtId="0" fontId="5" fillId="16" borderId="13" xfId="0" applyFont="1" applyFill="1" applyBorder="1"/>
    <xf numFmtId="0" fontId="5" fillId="16" borderId="14" xfId="0" applyFont="1" applyFill="1" applyBorder="1"/>
    <xf numFmtId="0" fontId="5" fillId="16" borderId="15" xfId="0" applyFont="1" applyFill="1" applyBorder="1"/>
    <xf numFmtId="0" fontId="0" fillId="0" borderId="8" xfId="0" applyNumberFormat="1" applyFont="1" applyBorder="1"/>
    <xf numFmtId="166" fontId="0" fillId="0" borderId="7" xfId="24" applyNumberFormat="1" applyFont="1" applyBorder="1"/>
    <xf numFmtId="0" fontId="9" fillId="10" borderId="0" xfId="20" applyBorder="1" applyProtection="1">
      <alignment horizontal="center" vertical="center"/>
      <protection locked="0"/>
    </xf>
    <xf numFmtId="9" fontId="4" fillId="0" borderId="0" xfId="24" applyFont="1" applyBorder="1" applyAlignment="1" applyProtection="1">
      <alignment horizontal="right" vertical="top"/>
    </xf>
    <xf numFmtId="0" fontId="38" fillId="0" borderId="0" xfId="0" applyFont="1" applyFill="1" applyAlignment="1" applyProtection="1">
      <alignment vertical="top" wrapText="1"/>
    </xf>
    <xf numFmtId="0" fontId="38" fillId="0" borderId="22" xfId="0" applyFont="1" applyFill="1" applyBorder="1" applyAlignment="1" applyProtection="1">
      <alignment vertical="top" wrapText="1"/>
    </xf>
    <xf numFmtId="1" fontId="0" fillId="0" borderId="0" xfId="0" applyNumberFormat="1" applyAlignment="1">
      <alignment horizontal="left"/>
    </xf>
    <xf numFmtId="9" fontId="0" fillId="0" borderId="7" xfId="0" applyNumberFormat="1" applyBorder="1" applyAlignment="1">
      <alignment horizontal="center" vertical="center"/>
    </xf>
    <xf numFmtId="0" fontId="0" fillId="0" borderId="0" xfId="0" applyFill="1" applyAlignment="1">
      <alignment horizontal="right" vertical="top"/>
    </xf>
    <xf numFmtId="0" fontId="0" fillId="0" borderId="0" xfId="0" applyFill="1" applyAlignment="1">
      <alignment horizontal="left" vertical="top"/>
    </xf>
    <xf numFmtId="9" fontId="40" fillId="0" borderId="0" xfId="0" applyNumberFormat="1" applyFont="1" applyAlignment="1"/>
    <xf numFmtId="0" fontId="0" fillId="0" borderId="0" xfId="0" applyFill="1" applyAlignment="1">
      <alignment wrapText="1"/>
    </xf>
    <xf numFmtId="0" fontId="43" fillId="0" borderId="0" xfId="0" applyFont="1" applyAlignment="1">
      <alignment vertical="center"/>
    </xf>
    <xf numFmtId="0" fontId="43" fillId="0" borderId="0" xfId="0" applyFont="1" applyAlignment="1">
      <alignment horizontal="left" vertical="center"/>
    </xf>
    <xf numFmtId="9" fontId="44" fillId="0" borderId="10" xfId="24" applyFont="1" applyFill="1" applyBorder="1" applyAlignment="1">
      <alignment horizontal="right" vertical="center"/>
    </xf>
    <xf numFmtId="0" fontId="5" fillId="20" borderId="0" xfId="0" applyFont="1" applyFill="1" applyBorder="1" applyAlignment="1">
      <alignment horizontal="left" vertical="center" wrapText="1"/>
    </xf>
    <xf numFmtId="0" fontId="5" fillId="16" borderId="22" xfId="0" applyFont="1" applyFill="1" applyBorder="1" applyProtection="1"/>
    <xf numFmtId="0" fontId="0" fillId="0" borderId="0" xfId="0" applyFill="1" applyBorder="1" applyAlignment="1">
      <alignment horizontal="right"/>
    </xf>
    <xf numFmtId="0" fontId="0" fillId="21" borderId="14" xfId="0" applyFont="1" applyFill="1" applyBorder="1" applyAlignment="1">
      <alignment horizontal="left" vertical="center"/>
    </xf>
    <xf numFmtId="0" fontId="0" fillId="21" borderId="19" xfId="0" applyNumberFormat="1" applyFont="1" applyFill="1" applyBorder="1"/>
    <xf numFmtId="0" fontId="0" fillId="21" borderId="8" xfId="0" applyNumberFormat="1" applyFont="1" applyFill="1" applyBorder="1"/>
    <xf numFmtId="9" fontId="28" fillId="0" borderId="7" xfId="24" applyFont="1" applyBorder="1" applyAlignment="1">
      <alignment vertical="center"/>
    </xf>
    <xf numFmtId="9" fontId="0" fillId="21" borderId="19" xfId="0" applyNumberFormat="1" applyFont="1" applyFill="1" applyBorder="1"/>
    <xf numFmtId="0" fontId="0" fillId="21" borderId="19" xfId="0" applyFont="1" applyFill="1" applyBorder="1"/>
    <xf numFmtId="0" fontId="0" fillId="21" borderId="14" xfId="0" applyNumberFormat="1" applyFont="1" applyFill="1" applyBorder="1"/>
    <xf numFmtId="0" fontId="0" fillId="21" borderId="7" xfId="0" applyNumberFormat="1" applyFont="1" applyFill="1" applyBorder="1"/>
    <xf numFmtId="0" fontId="0" fillId="21" borderId="10" xfId="0" applyNumberFormat="1" applyFont="1" applyFill="1" applyBorder="1"/>
    <xf numFmtId="9" fontId="0" fillId="0" borderId="7" xfId="24" applyFont="1" applyBorder="1" applyProtection="1"/>
    <xf numFmtId="0" fontId="0" fillId="0" borderId="0" xfId="0" applyNumberFormat="1" applyFill="1" applyAlignment="1" applyProtection="1">
      <alignment horizontal="right"/>
    </xf>
    <xf numFmtId="1" fontId="0" fillId="0" borderId="0" xfId="0" applyNumberFormat="1" applyFill="1"/>
    <xf numFmtId="0" fontId="0" fillId="0" borderId="20" xfId="0" applyBorder="1"/>
    <xf numFmtId="0" fontId="0" fillId="16" borderId="13" xfId="0" applyFont="1" applyFill="1" applyBorder="1" applyAlignment="1">
      <alignment vertical="center"/>
    </xf>
    <xf numFmtId="0" fontId="0" fillId="16" borderId="14" xfId="0" applyFont="1" applyFill="1" applyBorder="1" applyAlignment="1">
      <alignment vertical="center"/>
    </xf>
    <xf numFmtId="0" fontId="5" fillId="16" borderId="14" xfId="0" applyFont="1" applyFill="1" applyBorder="1" applyAlignment="1">
      <alignment vertical="center"/>
    </xf>
    <xf numFmtId="0" fontId="0" fillId="16" borderId="15" xfId="0" applyFont="1" applyFill="1" applyBorder="1" applyAlignment="1">
      <alignment vertical="center"/>
    </xf>
    <xf numFmtId="0" fontId="0" fillId="16" borderId="13" xfId="0" applyFill="1" applyBorder="1"/>
    <xf numFmtId="0" fontId="0" fillId="16" borderId="14" xfId="0" applyFill="1" applyBorder="1"/>
    <xf numFmtId="0" fontId="0" fillId="16" borderId="15" xfId="0" applyFill="1" applyBorder="1"/>
    <xf numFmtId="0" fontId="0" fillId="16" borderId="0" xfId="0" applyFill="1"/>
    <xf numFmtId="0" fontId="0" fillId="0" borderId="0" xfId="0" applyAlignment="1">
      <alignment vertical="top"/>
    </xf>
    <xf numFmtId="0" fontId="39" fillId="0" borderId="0" xfId="0" applyFont="1" applyFill="1" applyBorder="1" applyAlignment="1"/>
    <xf numFmtId="0" fontId="0" fillId="21" borderId="11" xfId="0" applyFont="1" applyFill="1" applyBorder="1" applyAlignment="1">
      <alignment horizontal="left" vertical="center"/>
    </xf>
    <xf numFmtId="9" fontId="0" fillId="21" borderId="7" xfId="0" applyNumberFormat="1" applyFont="1" applyFill="1" applyBorder="1"/>
    <xf numFmtId="9" fontId="0" fillId="21" borderId="7" xfId="24" applyFont="1" applyFill="1" applyBorder="1"/>
    <xf numFmtId="0" fontId="0" fillId="21" borderId="9" xfId="0" applyFont="1" applyFill="1" applyBorder="1"/>
    <xf numFmtId="9" fontId="0" fillId="21" borderId="10" xfId="24" applyFont="1" applyFill="1" applyBorder="1"/>
    <xf numFmtId="0" fontId="0" fillId="7" borderId="0" xfId="0" applyFill="1"/>
    <xf numFmtId="0" fontId="5" fillId="16" borderId="0" xfId="0" applyFont="1" applyFill="1" applyBorder="1" applyAlignment="1">
      <alignment horizontal="left" vertical="center"/>
    </xf>
    <xf numFmtId="0" fontId="5" fillId="16" borderId="19" xfId="0" applyFont="1" applyFill="1" applyBorder="1" applyAlignment="1">
      <alignment horizontal="left" vertical="center" wrapText="1"/>
    </xf>
    <xf numFmtId="0" fontId="5" fillId="16" borderId="0" xfId="0" applyFont="1" applyFill="1" applyBorder="1" applyAlignment="1">
      <alignment horizontal="left" vertical="center" wrapText="1"/>
    </xf>
    <xf numFmtId="0" fontId="0" fillId="16" borderId="7" xfId="0" applyFill="1" applyBorder="1"/>
    <xf numFmtId="0" fontId="0" fillId="0" borderId="0" xfId="0" applyFont="1" applyFill="1" applyAlignment="1">
      <alignment horizontal="right" vertical="center"/>
    </xf>
    <xf numFmtId="9" fontId="19" fillId="25" borderId="7" xfId="0" applyNumberFormat="1" applyFont="1" applyFill="1" applyBorder="1" applyAlignment="1">
      <alignment horizontal="center" vertical="center"/>
    </xf>
    <xf numFmtId="1" fontId="19" fillId="25" borderId="7" xfId="0" applyNumberFormat="1" applyFont="1" applyFill="1" applyBorder="1" applyAlignment="1">
      <alignment horizontal="center" vertical="center"/>
    </xf>
    <xf numFmtId="0" fontId="37" fillId="16" borderId="15" xfId="0" applyFont="1" applyFill="1" applyBorder="1"/>
    <xf numFmtId="0" fontId="37" fillId="16" borderId="14" xfId="0" applyFont="1" applyFill="1" applyBorder="1"/>
    <xf numFmtId="0" fontId="37" fillId="16" borderId="13" xfId="0" applyFont="1" applyFill="1" applyBorder="1"/>
    <xf numFmtId="0" fontId="0" fillId="0" borderId="0" xfId="0" applyFill="1" applyBorder="1" applyAlignment="1">
      <alignment horizontal="center" vertical="center"/>
    </xf>
    <xf numFmtId="0" fontId="0" fillId="0" borderId="0" xfId="0" applyFill="1" applyAlignment="1">
      <alignment horizontal="center" vertical="center"/>
    </xf>
    <xf numFmtId="0" fontId="5" fillId="16" borderId="7" xfId="0" applyFont="1" applyFill="1" applyBorder="1" applyAlignment="1" applyProtection="1">
      <alignment horizontal="center" vertical="center"/>
    </xf>
    <xf numFmtId="0" fontId="5" fillId="16" borderId="22" xfId="0" applyFont="1" applyFill="1" applyBorder="1" applyAlignment="1" applyProtection="1">
      <alignment horizontal="center" vertical="center"/>
    </xf>
    <xf numFmtId="0" fontId="5" fillId="15" borderId="7" xfId="0" applyFont="1" applyFill="1" applyBorder="1" applyAlignment="1" applyProtection="1">
      <alignment horizontal="center" vertical="center" wrapText="1"/>
    </xf>
    <xf numFmtId="9" fontId="0" fillId="0" borderId="9" xfId="24" applyFont="1" applyFill="1" applyBorder="1"/>
    <xf numFmtId="9" fontId="0" fillId="0" borderId="23" xfId="24" applyFont="1" applyBorder="1"/>
    <xf numFmtId="9" fontId="0" fillId="16" borderId="15" xfId="24" applyFont="1" applyFill="1" applyBorder="1"/>
    <xf numFmtId="9" fontId="0" fillId="0" borderId="9" xfId="24" applyFont="1" applyBorder="1"/>
    <xf numFmtId="9" fontId="0" fillId="0" borderId="8" xfId="24" applyFont="1" applyBorder="1"/>
    <xf numFmtId="9" fontId="0" fillId="16" borderId="14" xfId="24" applyFont="1" applyFill="1" applyBorder="1"/>
    <xf numFmtId="1" fontId="0" fillId="0" borderId="0" xfId="24" applyNumberFormat="1" applyFont="1" applyAlignment="1">
      <alignment vertical="top"/>
    </xf>
    <xf numFmtId="1" fontId="0" fillId="0" borderId="0" xfId="0" applyNumberFormat="1"/>
    <xf numFmtId="1" fontId="0" fillId="0" borderId="0" xfId="0" applyNumberFormat="1" applyAlignment="1">
      <alignment vertical="top"/>
    </xf>
    <xf numFmtId="1" fontId="0" fillId="0" borderId="0" xfId="0" applyNumberFormat="1" applyFont="1" applyFill="1" applyAlignment="1" applyProtection="1">
      <alignment horizontal="left" vertical="center"/>
    </xf>
    <xf numFmtId="0" fontId="0" fillId="0" borderId="0" xfId="0" applyFont="1" applyAlignment="1">
      <alignment horizontal="left" vertical="center"/>
    </xf>
    <xf numFmtId="0" fontId="0" fillId="0" borderId="0" xfId="0" applyFill="1" applyAlignment="1" applyProtection="1">
      <alignment vertical="center"/>
    </xf>
    <xf numFmtId="0" fontId="0" fillId="0" borderId="0" xfId="0" applyAlignment="1" applyProtection="1">
      <alignment vertical="center"/>
    </xf>
    <xf numFmtId="0" fontId="0" fillId="0" borderId="16" xfId="0" applyFont="1" applyBorder="1"/>
    <xf numFmtId="9" fontId="42" fillId="0" borderId="0" xfId="0" applyNumberFormat="1" applyFont="1" applyAlignment="1">
      <alignment vertical="top" wrapText="1"/>
    </xf>
    <xf numFmtId="0" fontId="38" fillId="0" borderId="0" xfId="0" applyFont="1" applyFill="1" applyAlignment="1" applyProtection="1"/>
    <xf numFmtId="1" fontId="0" fillId="0" borderId="0" xfId="0" applyNumberFormat="1" applyFont="1" applyFill="1" applyAlignment="1" applyProtection="1">
      <alignment horizontal="left"/>
    </xf>
    <xf numFmtId="1" fontId="0" fillId="0" borderId="0" xfId="0" applyNumberFormat="1" applyAlignment="1">
      <alignment horizontal="left" vertical="top"/>
    </xf>
    <xf numFmtId="0" fontId="37" fillId="20" borderId="13" xfId="0" applyFont="1" applyFill="1" applyBorder="1"/>
    <xf numFmtId="0" fontId="37" fillId="20" borderId="14" xfId="0" applyFont="1" applyFill="1" applyBorder="1"/>
    <xf numFmtId="0" fontId="37" fillId="20" borderId="15" xfId="0" applyFont="1" applyFill="1" applyBorder="1"/>
    <xf numFmtId="0" fontId="5" fillId="16" borderId="13" xfId="0" applyFont="1" applyFill="1" applyBorder="1" applyAlignment="1">
      <alignment horizontal="left" vertical="center"/>
    </xf>
    <xf numFmtId="0" fontId="5" fillId="16" borderId="14" xfId="0" applyFont="1" applyFill="1" applyBorder="1" applyAlignment="1">
      <alignment horizontal="left" vertical="center" wrapText="1"/>
    </xf>
    <xf numFmtId="0" fontId="5" fillId="16" borderId="15" xfId="0" applyFont="1" applyFill="1" applyBorder="1" applyAlignment="1">
      <alignment horizontal="left" vertical="center" wrapText="1"/>
    </xf>
    <xf numFmtId="9" fontId="5" fillId="16" borderId="13" xfId="24" applyFont="1" applyFill="1" applyBorder="1"/>
    <xf numFmtId="9" fontId="5" fillId="16" borderId="14" xfId="24" applyFont="1" applyFill="1" applyBorder="1"/>
    <xf numFmtId="9" fontId="0" fillId="0" borderId="11" xfId="24" applyFont="1" applyBorder="1"/>
    <xf numFmtId="9" fontId="4" fillId="0" borderId="7" xfId="24" applyFont="1" applyBorder="1"/>
    <xf numFmtId="1" fontId="0" fillId="0" borderId="9" xfId="0" applyNumberFormat="1" applyFill="1" applyBorder="1"/>
    <xf numFmtId="9" fontId="0" fillId="0" borderId="16" xfId="24" applyFont="1" applyBorder="1"/>
    <xf numFmtId="9" fontId="5" fillId="16" borderId="14" xfId="24" applyFont="1" applyFill="1" applyBorder="1" applyAlignment="1">
      <alignment vertical="center"/>
    </xf>
    <xf numFmtId="9" fontId="0" fillId="22" borderId="7" xfId="24" applyFont="1" applyFill="1" applyBorder="1"/>
    <xf numFmtId="1" fontId="0" fillId="0" borderId="20" xfId="0" applyNumberFormat="1" applyBorder="1"/>
    <xf numFmtId="0" fontId="9" fillId="10" borderId="0" xfId="20" applyBorder="1" applyProtection="1">
      <alignment horizontal="center" vertical="center"/>
      <protection locked="0"/>
    </xf>
    <xf numFmtId="0" fontId="0" fillId="0" borderId="0" xfId="0" applyAlignment="1">
      <alignment horizontal="left" vertical="center"/>
    </xf>
    <xf numFmtId="0" fontId="0" fillId="22" borderId="11" xfId="0" applyFont="1" applyFill="1" applyBorder="1"/>
    <xf numFmtId="9" fontId="0" fillId="0" borderId="9" xfId="0" applyNumberFormat="1" applyFill="1" applyBorder="1"/>
    <xf numFmtId="9" fontId="0" fillId="0" borderId="8" xfId="0" applyNumberFormat="1" applyFill="1" applyBorder="1"/>
    <xf numFmtId="0" fontId="0" fillId="22" borderId="16" xfId="0" applyFont="1" applyFill="1" applyBorder="1"/>
    <xf numFmtId="0" fontId="0" fillId="22" borderId="10" xfId="0" applyFont="1" applyFill="1" applyBorder="1"/>
    <xf numFmtId="9" fontId="0" fillId="22" borderId="10" xfId="24" applyFont="1" applyFill="1" applyBorder="1"/>
    <xf numFmtId="9" fontId="0" fillId="18" borderId="7" xfId="0" applyNumberFormat="1" applyFill="1" applyBorder="1" applyAlignment="1">
      <alignment horizontal="center" vertical="center"/>
    </xf>
    <xf numFmtId="0" fontId="0" fillId="0" borderId="7" xfId="0" applyBorder="1" applyAlignment="1">
      <alignment horizontal="left" vertical="center"/>
    </xf>
    <xf numFmtId="0" fontId="0" fillId="18" borderId="7" xfId="0" applyFill="1" applyBorder="1" applyAlignment="1">
      <alignment horizontal="left" vertical="center"/>
    </xf>
    <xf numFmtId="0" fontId="0" fillId="0" borderId="0" xfId="0" applyAlignment="1">
      <alignment horizontal="right" vertical="top" wrapText="1"/>
    </xf>
    <xf numFmtId="9" fontId="40" fillId="0" borderId="19" xfId="0" applyNumberFormat="1" applyFont="1" applyBorder="1" applyAlignment="1">
      <alignment vertical="center"/>
    </xf>
    <xf numFmtId="0" fontId="30" fillId="16" borderId="7" xfId="6" applyFont="1" applyFill="1" applyBorder="1"/>
    <xf numFmtId="0" fontId="0" fillId="0" borderId="15" xfId="0" applyBorder="1"/>
    <xf numFmtId="0" fontId="30" fillId="16" borderId="13" xfId="6" applyFont="1" applyFill="1" applyBorder="1"/>
    <xf numFmtId="0" fontId="30" fillId="16" borderId="14" xfId="6" applyFont="1" applyFill="1" applyBorder="1"/>
    <xf numFmtId="0" fontId="30" fillId="16" borderId="15" xfId="6" applyFont="1" applyFill="1" applyBorder="1"/>
    <xf numFmtId="0" fontId="0" fillId="0" borderId="11" xfId="0" applyFont="1" applyFill="1" applyBorder="1" applyAlignment="1">
      <alignment horizontal="left" vertical="center"/>
    </xf>
    <xf numFmtId="0" fontId="5" fillId="16" borderId="14" xfId="0" applyFont="1" applyFill="1" applyBorder="1" applyProtection="1"/>
    <xf numFmtId="0" fontId="5" fillId="16" borderId="15" xfId="0" applyFont="1" applyFill="1" applyBorder="1" applyProtection="1"/>
    <xf numFmtId="0" fontId="0" fillId="0" borderId="8" xfId="0" applyFill="1" applyBorder="1" applyProtection="1"/>
    <xf numFmtId="0" fontId="5" fillId="0" borderId="13" xfId="0" applyFont="1" applyBorder="1" applyAlignment="1"/>
    <xf numFmtId="0" fontId="5" fillId="0" borderId="14" xfId="0" applyFont="1" applyBorder="1" applyAlignment="1"/>
    <xf numFmtId="0" fontId="0" fillId="0" borderId="0" xfId="0" applyFill="1" applyBorder="1" applyAlignment="1">
      <alignment vertical="top"/>
    </xf>
    <xf numFmtId="0" fontId="0" fillId="0" borderId="0" xfId="0" applyAlignment="1" applyProtection="1">
      <alignment vertical="top"/>
    </xf>
    <xf numFmtId="9" fontId="0" fillId="0" borderId="7" xfId="24" applyFont="1" applyBorder="1" applyAlignment="1">
      <alignment vertical="top"/>
    </xf>
    <xf numFmtId="0" fontId="0" fillId="0" borderId="11" xfId="0" applyBorder="1" applyAlignment="1">
      <alignment horizontal="left" vertical="center"/>
    </xf>
    <xf numFmtId="0" fontId="0" fillId="0" borderId="9" xfId="0" applyBorder="1" applyAlignment="1">
      <alignment vertical="top"/>
    </xf>
    <xf numFmtId="0" fontId="5" fillId="0" borderId="13" xfId="0" applyFont="1" applyBorder="1"/>
    <xf numFmtId="0" fontId="0" fillId="0" borderId="14" xfId="0" applyBorder="1"/>
    <xf numFmtId="9" fontId="0" fillId="0" borderId="10" xfId="24" applyFont="1" applyBorder="1" applyAlignment="1">
      <alignment vertical="top"/>
    </xf>
    <xf numFmtId="0" fontId="0" fillId="0" borderId="8" xfId="0" applyBorder="1" applyAlignment="1">
      <alignment vertical="top"/>
    </xf>
    <xf numFmtId="0" fontId="0" fillId="0" borderId="15" xfId="0" applyBorder="1" applyAlignment="1">
      <alignment vertical="top"/>
    </xf>
    <xf numFmtId="0" fontId="0" fillId="0" borderId="0" xfId="0" applyFont="1" applyAlignment="1">
      <alignment vertical="center"/>
    </xf>
    <xf numFmtId="0" fontId="0" fillId="0" borderId="11" xfId="0" applyNumberFormat="1" applyFont="1" applyFill="1" applyBorder="1" applyAlignment="1" applyProtection="1">
      <alignment horizontal="left" vertical="center"/>
    </xf>
    <xf numFmtId="0" fontId="0" fillId="0" borderId="9" xfId="0" applyBorder="1" applyProtection="1"/>
    <xf numFmtId="0" fontId="0" fillId="16" borderId="13" xfId="0" applyFill="1" applyBorder="1" applyAlignment="1">
      <alignment wrapText="1"/>
    </xf>
    <xf numFmtId="0" fontId="0" fillId="0" borderId="8" xfId="0" applyBorder="1" applyProtection="1"/>
    <xf numFmtId="0" fontId="0" fillId="0" borderId="11" xfId="0" applyFill="1" applyBorder="1" applyAlignment="1" applyProtection="1">
      <alignment wrapText="1"/>
    </xf>
    <xf numFmtId="0" fontId="5" fillId="0" borderId="16" xfId="0" applyNumberFormat="1" applyFont="1" applyFill="1" applyBorder="1" applyAlignment="1" applyProtection="1">
      <alignment horizontal="left" vertical="center"/>
    </xf>
    <xf numFmtId="0" fontId="0" fillId="0" borderId="15" xfId="0" applyFill="1" applyBorder="1" applyProtection="1"/>
    <xf numFmtId="0" fontId="0" fillId="0" borderId="0" xfId="0" applyFill="1" applyAlignment="1" applyProtection="1">
      <alignment horizontal="left"/>
    </xf>
    <xf numFmtId="0" fontId="0" fillId="0" borderId="0" xfId="0" applyAlignment="1" applyProtection="1">
      <alignment horizontal="left"/>
    </xf>
    <xf numFmtId="0" fontId="8" fillId="0" borderId="0" xfId="0" applyFont="1" applyFill="1" applyAlignment="1">
      <alignment vertical="center" wrapText="1"/>
    </xf>
    <xf numFmtId="0" fontId="0" fillId="0" borderId="7" xfId="0" applyFill="1" applyBorder="1" applyAlignment="1">
      <alignment horizontal="left" vertical="center"/>
    </xf>
    <xf numFmtId="9" fontId="0" fillId="0" borderId="8" xfId="0" applyNumberFormat="1" applyFont="1" applyFill="1" applyBorder="1" applyAlignment="1">
      <alignment horizontal="center" vertical="center"/>
    </xf>
    <xf numFmtId="0" fontId="0" fillId="0" borderId="8" xfId="0" applyFont="1" applyFill="1" applyBorder="1" applyAlignment="1">
      <alignment horizontal="center" vertical="center"/>
    </xf>
    <xf numFmtId="0" fontId="9" fillId="10" borderId="0" xfId="20" applyBorder="1" applyAlignment="1" applyProtection="1">
      <alignment horizontal="center" vertical="center"/>
      <protection locked="0"/>
    </xf>
    <xf numFmtId="0" fontId="0" fillId="0" borderId="0" xfId="0" applyFont="1" applyAlignment="1">
      <alignment horizontal="center" vertical="center"/>
    </xf>
    <xf numFmtId="0" fontId="0" fillId="0" borderId="7" xfId="30" applyFont="1" applyBorder="1"/>
    <xf numFmtId="0" fontId="0" fillId="0" borderId="0" xfId="0" applyFont="1" applyAlignment="1">
      <alignment horizontal="right"/>
    </xf>
    <xf numFmtId="1" fontId="0" fillId="0" borderId="0" xfId="0" applyNumberFormat="1" applyFont="1" applyFill="1"/>
    <xf numFmtId="0" fontId="0" fillId="0" borderId="0" xfId="0" applyFont="1" applyAlignment="1" applyProtection="1"/>
    <xf numFmtId="0" fontId="0" fillId="0" borderId="0" xfId="0" applyNumberFormat="1" applyFont="1" applyFill="1" applyProtection="1"/>
    <xf numFmtId="0" fontId="5" fillId="25" borderId="14" xfId="0" applyFont="1" applyFill="1" applyBorder="1"/>
    <xf numFmtId="0" fontId="0" fillId="7" borderId="8" xfId="0" applyNumberFormat="1" applyFont="1" applyFill="1" applyBorder="1"/>
    <xf numFmtId="9" fontId="0" fillId="0" borderId="0" xfId="24" applyFont="1" applyFill="1"/>
    <xf numFmtId="0" fontId="8" fillId="8" borderId="0" xfId="0" applyFont="1" applyFill="1" applyBorder="1" applyAlignment="1">
      <alignment vertical="center" wrapText="1"/>
    </xf>
    <xf numFmtId="0" fontId="8" fillId="8" borderId="0" xfId="0" applyFont="1" applyFill="1" applyBorder="1" applyAlignment="1" applyProtection="1">
      <alignment vertical="center" wrapText="1"/>
    </xf>
    <xf numFmtId="0" fontId="0" fillId="0" borderId="0" xfId="0" applyFill="1" applyBorder="1" applyAlignment="1">
      <alignment vertical="center"/>
    </xf>
    <xf numFmtId="0" fontId="0" fillId="0" borderId="24" xfId="0" applyFill="1" applyBorder="1"/>
    <xf numFmtId="0" fontId="24" fillId="0" borderId="24" xfId="17" applyFont="1" applyFill="1" applyBorder="1" applyAlignment="1" applyProtection="1"/>
    <xf numFmtId="0" fontId="24" fillId="0" borderId="24" xfId="17" applyFont="1" applyFill="1" applyBorder="1" applyAlignment="1" applyProtection="1">
      <alignment vertical="center"/>
    </xf>
    <xf numFmtId="0" fontId="24" fillId="0" borderId="24" xfId="17" applyFont="1" applyBorder="1" applyAlignment="1" applyProtection="1"/>
    <xf numFmtId="0" fontId="0" fillId="0" borderId="24" xfId="0" applyBorder="1"/>
    <xf numFmtId="0" fontId="0" fillId="0" borderId="24" xfId="0" applyFill="1" applyBorder="1" applyAlignment="1"/>
    <xf numFmtId="0" fontId="24" fillId="0" borderId="24" xfId="17" applyFont="1" applyFill="1" applyBorder="1" applyAlignment="1" applyProtection="1">
      <alignment horizontal="center" vertical="center"/>
    </xf>
    <xf numFmtId="0" fontId="25" fillId="0" borderId="24" xfId="17" applyFont="1" applyFill="1" applyBorder="1" applyAlignment="1" applyProtection="1"/>
    <xf numFmtId="0" fontId="21" fillId="0" borderId="24" xfId="17" applyBorder="1" applyAlignment="1" applyProtection="1"/>
    <xf numFmtId="0" fontId="0" fillId="0" borderId="24" xfId="0" applyFill="1" applyBorder="1" applyAlignment="1">
      <alignment vertical="top"/>
    </xf>
    <xf numFmtId="0" fontId="0" fillId="0" borderId="24" xfId="0" applyFill="1" applyBorder="1" applyProtection="1"/>
    <xf numFmtId="0" fontId="0" fillId="0" borderId="24" xfId="0" applyBorder="1" applyProtection="1"/>
    <xf numFmtId="0" fontId="0" fillId="0" borderId="24" xfId="0" applyFill="1" applyBorder="1" applyAlignment="1">
      <alignment vertical="center"/>
    </xf>
    <xf numFmtId="0" fontId="0" fillId="0" borderId="0" xfId="0" applyFont="1" applyFill="1" applyAlignment="1">
      <alignment horizontal="left" vertical="top"/>
    </xf>
    <xf numFmtId="0" fontId="5" fillId="17" borderId="7" xfId="0" applyFont="1" applyFill="1" applyBorder="1" applyAlignment="1">
      <alignment horizontal="left" vertical="center" wrapText="1"/>
    </xf>
    <xf numFmtId="0" fontId="5" fillId="17" borderId="7" xfId="0" applyFont="1" applyFill="1" applyBorder="1" applyAlignment="1">
      <alignment horizontal="center" vertical="center"/>
    </xf>
    <xf numFmtId="0" fontId="0" fillId="0" borderId="7" xfId="0" applyBorder="1" applyAlignment="1">
      <alignment vertical="center"/>
    </xf>
    <xf numFmtId="0" fontId="0" fillId="0" borderId="0" xfId="0" applyAlignment="1">
      <alignment horizontal="left" vertical="center"/>
    </xf>
    <xf numFmtId="0" fontId="0" fillId="18" borderId="7" xfId="0" applyFill="1" applyBorder="1" applyAlignment="1">
      <alignment vertical="center"/>
    </xf>
    <xf numFmtId="9" fontId="0" fillId="0" borderId="7" xfId="0" applyNumberFormat="1" applyBorder="1" applyAlignment="1">
      <alignment horizontal="center"/>
    </xf>
    <xf numFmtId="0" fontId="0" fillId="18" borderId="7" xfId="0" applyFill="1" applyBorder="1"/>
    <xf numFmtId="9" fontId="0" fillId="0" borderId="7" xfId="0" applyNumberFormat="1" applyFill="1" applyBorder="1" applyAlignment="1">
      <alignment horizontal="center" vertical="center"/>
    </xf>
    <xf numFmtId="9" fontId="0" fillId="0" borderId="8" xfId="24" applyFont="1" applyFill="1" applyBorder="1"/>
    <xf numFmtId="9" fontId="42" fillId="0" borderId="0" xfId="0" applyNumberFormat="1" applyFont="1" applyAlignment="1">
      <alignment horizontal="left" vertical="center" wrapText="1"/>
    </xf>
    <xf numFmtId="0" fontId="0" fillId="0" borderId="11" xfId="0" applyBorder="1" applyAlignment="1">
      <alignment horizontal="left" vertical="center"/>
    </xf>
    <xf numFmtId="0" fontId="0" fillId="0" borderId="7" xfId="0" applyFont="1" applyFill="1" applyBorder="1" applyAlignment="1">
      <alignment horizontal="left" vertical="center"/>
    </xf>
    <xf numFmtId="0" fontId="5" fillId="0" borderId="15" xfId="0" applyFont="1" applyFill="1" applyBorder="1"/>
    <xf numFmtId="166" fontId="0" fillId="24" borderId="7" xfId="24" applyNumberFormat="1" applyFont="1" applyFill="1" applyBorder="1" applyAlignment="1">
      <alignment horizontal="center" vertical="center"/>
    </xf>
    <xf numFmtId="166" fontId="0" fillId="0" borderId="7" xfId="0" applyNumberFormat="1" applyFill="1" applyBorder="1"/>
    <xf numFmtId="10" fontId="0" fillId="0" borderId="7" xfId="0" applyNumberFormat="1" applyFill="1" applyBorder="1"/>
    <xf numFmtId="0" fontId="0" fillId="0" borderId="16" xfId="0" applyBorder="1" applyProtection="1"/>
    <xf numFmtId="0" fontId="0" fillId="0" borderId="16" xfId="0" applyFill="1" applyBorder="1" applyAlignment="1" applyProtection="1">
      <alignment horizontal="left" vertical="center"/>
    </xf>
    <xf numFmtId="9" fontId="0" fillId="0" borderId="10" xfId="24" applyNumberFormat="1" applyFont="1" applyBorder="1"/>
    <xf numFmtId="9" fontId="5" fillId="15" borderId="14" xfId="0" applyNumberFormat="1" applyFont="1" applyFill="1" applyBorder="1"/>
    <xf numFmtId="9" fontId="5" fillId="15" borderId="15" xfId="0" applyNumberFormat="1" applyFont="1" applyFill="1" applyBorder="1"/>
    <xf numFmtId="0" fontId="0" fillId="0" borderId="12" xfId="0" applyBorder="1" applyAlignment="1">
      <alignment vertical="center"/>
    </xf>
    <xf numFmtId="9" fontId="0" fillId="0" borderId="7" xfId="24" applyFont="1" applyBorder="1" applyAlignment="1">
      <alignment vertical="center"/>
    </xf>
    <xf numFmtId="0" fontId="0" fillId="0" borderId="9" xfId="24" applyNumberFormat="1" applyFont="1" applyBorder="1" applyAlignment="1">
      <alignment vertical="center"/>
    </xf>
    <xf numFmtId="0" fontId="0" fillId="0" borderId="12" xfId="0" applyBorder="1" applyAlignment="1">
      <alignment vertical="center" wrapText="1"/>
    </xf>
    <xf numFmtId="0" fontId="0" fillId="0" borderId="17"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9" fontId="0" fillId="0" borderId="10" xfId="24" applyFont="1" applyBorder="1" applyAlignment="1">
      <alignment vertical="center"/>
    </xf>
    <xf numFmtId="9" fontId="0" fillId="8" borderId="0" xfId="0" applyNumberFormat="1" applyFont="1" applyFill="1" applyBorder="1" applyAlignment="1">
      <alignment horizontal="center" vertical="center"/>
    </xf>
    <xf numFmtId="0" fontId="0" fillId="8" borderId="0" xfId="0" applyFont="1" applyFill="1" applyBorder="1" applyAlignment="1">
      <alignment horizontal="right" vertical="center"/>
    </xf>
    <xf numFmtId="1" fontId="0" fillId="8" borderId="0" xfId="0" applyNumberFormat="1" applyFont="1" applyFill="1" applyBorder="1" applyAlignment="1">
      <alignment horizontal="left" vertical="center"/>
    </xf>
    <xf numFmtId="0" fontId="0" fillId="8" borderId="0" xfId="0" applyFont="1" applyFill="1" applyBorder="1"/>
    <xf numFmtId="0" fontId="0" fillId="8" borderId="0" xfId="0" applyFont="1" applyFill="1" applyBorder="1" applyAlignment="1">
      <alignment horizontal="left" vertical="center"/>
    </xf>
    <xf numFmtId="0" fontId="0" fillId="8" borderId="0" xfId="0" applyFont="1" applyFill="1" applyBorder="1" applyAlignment="1">
      <alignment horizontal="right" vertical="top"/>
    </xf>
    <xf numFmtId="0" fontId="0" fillId="8" borderId="0" xfId="0" applyFont="1" applyFill="1" applyBorder="1" applyAlignment="1">
      <alignment horizontal="left" vertical="top"/>
    </xf>
    <xf numFmtId="0" fontId="0" fillId="8" borderId="0" xfId="0" applyFont="1" applyFill="1" applyBorder="1" applyAlignment="1">
      <alignment vertical="center" wrapText="1"/>
    </xf>
    <xf numFmtId="0" fontId="13" fillId="8" borderId="0" xfId="0" applyFont="1" applyFill="1" applyBorder="1" applyAlignment="1">
      <alignment vertical="center"/>
    </xf>
    <xf numFmtId="0" fontId="29" fillId="0" borderId="16" xfId="0" applyFont="1" applyFill="1" applyBorder="1" applyAlignment="1">
      <alignment horizontal="left" vertical="center" indent="1"/>
    </xf>
    <xf numFmtId="0" fontId="0" fillId="0" borderId="0" xfId="0" applyAlignment="1">
      <alignment horizontal="left" vertical="center"/>
    </xf>
    <xf numFmtId="0" fontId="0" fillId="7" borderId="7" xfId="0" applyFill="1" applyBorder="1"/>
    <xf numFmtId="0" fontId="40" fillId="0" borderId="0" xfId="0" applyNumberFormat="1" applyFont="1" applyFill="1" applyAlignment="1">
      <alignment vertical="center"/>
    </xf>
    <xf numFmtId="0" fontId="0" fillId="0" borderId="0" xfId="0" applyAlignment="1"/>
    <xf numFmtId="9" fontId="42" fillId="0" borderId="0" xfId="0" applyNumberFormat="1" applyFont="1" applyAlignment="1">
      <alignment vertical="center" wrapText="1"/>
    </xf>
    <xf numFmtId="0" fontId="38" fillId="0" borderId="22" xfId="0" applyFont="1" applyFill="1" applyBorder="1" applyAlignment="1" applyProtection="1">
      <alignment vertical="center" wrapText="1"/>
    </xf>
    <xf numFmtId="0" fontId="43" fillId="0" borderId="0" xfId="0" applyFont="1" applyAlignment="1">
      <alignment vertical="center" wrapText="1"/>
    </xf>
    <xf numFmtId="0" fontId="0" fillId="0" borderId="24" xfId="0" applyFill="1" applyBorder="1" applyAlignment="1">
      <alignment wrapText="1"/>
    </xf>
    <xf numFmtId="0" fontId="0" fillId="0" borderId="0" xfId="0" applyFill="1" applyBorder="1" applyAlignment="1">
      <alignment wrapText="1"/>
    </xf>
    <xf numFmtId="0" fontId="0" fillId="0" borderId="11" xfId="0" applyBorder="1" applyAlignment="1">
      <alignment wrapText="1"/>
    </xf>
    <xf numFmtId="9" fontId="0" fillId="0" borderId="7" xfId="24" applyFont="1" applyBorder="1" applyAlignment="1">
      <alignment wrapText="1"/>
    </xf>
    <xf numFmtId="0" fontId="0" fillId="0" borderId="9" xfId="0" applyNumberFormat="1" applyFont="1" applyBorder="1" applyAlignment="1">
      <alignment wrapText="1"/>
    </xf>
    <xf numFmtId="0" fontId="0" fillId="0" borderId="0" xfId="0" applyAlignment="1">
      <alignment wrapText="1"/>
    </xf>
    <xf numFmtId="0" fontId="5" fillId="0" borderId="7" xfId="0" applyFont="1" applyFill="1" applyBorder="1" applyAlignment="1">
      <alignment wrapText="1"/>
    </xf>
    <xf numFmtId="166" fontId="0" fillId="0" borderId="0" xfId="24" applyNumberFormat="1" applyFont="1" applyFill="1" applyAlignment="1">
      <alignment wrapText="1"/>
    </xf>
    <xf numFmtId="0" fontId="0" fillId="0" borderId="7" xfId="0" applyFill="1" applyBorder="1" applyAlignment="1">
      <alignment wrapText="1"/>
    </xf>
    <xf numFmtId="0" fontId="0" fillId="0" borderId="25" xfId="0" applyFill="1" applyBorder="1"/>
    <xf numFmtId="0" fontId="13" fillId="4" borderId="5" xfId="0" applyFont="1" applyFill="1" applyBorder="1" applyAlignment="1">
      <alignment horizontal="center" vertical="center"/>
    </xf>
    <xf numFmtId="0" fontId="29" fillId="0" borderId="0" xfId="0" applyFont="1" applyAlignment="1">
      <alignment wrapText="1"/>
    </xf>
    <xf numFmtId="3" fontId="30" fillId="0" borderId="7"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7" fillId="17" borderId="9" xfId="0" applyFont="1" applyFill="1" applyBorder="1" applyAlignment="1">
      <alignment horizontal="left" vertical="center"/>
    </xf>
    <xf numFmtId="0" fontId="7" fillId="17" borderId="11" xfId="0" applyFont="1" applyFill="1" applyBorder="1" applyAlignment="1">
      <alignment horizontal="left" vertical="center"/>
    </xf>
    <xf numFmtId="0" fontId="38" fillId="0" borderId="0" xfId="0" applyFont="1" applyAlignment="1">
      <alignment horizontal="left" vertical="top" wrapText="1"/>
    </xf>
    <xf numFmtId="0" fontId="32" fillId="0" borderId="0" xfId="0" applyFont="1" applyAlignment="1">
      <alignment horizontal="left" vertical="center" wrapText="1"/>
    </xf>
    <xf numFmtId="0" fontId="7" fillId="0" borderId="0" xfId="0" applyFont="1" applyAlignment="1">
      <alignment horizontal="left" vertical="top"/>
    </xf>
    <xf numFmtId="9" fontId="40" fillId="0" borderId="0" xfId="0" applyNumberFormat="1" applyFont="1" applyAlignment="1">
      <alignment horizontal="left" vertical="top"/>
    </xf>
    <xf numFmtId="9" fontId="42" fillId="0" borderId="0" xfId="0" applyNumberFormat="1" applyFont="1" applyAlignment="1">
      <alignment horizontal="left" vertical="center" wrapText="1"/>
    </xf>
    <xf numFmtId="0" fontId="0" fillId="18" borderId="7" xfId="0" applyFill="1" applyBorder="1" applyAlignment="1">
      <alignment horizontal="left" vertical="center"/>
    </xf>
    <xf numFmtId="0" fontId="0" fillId="0" borderId="7" xfId="0" applyBorder="1" applyAlignment="1">
      <alignment horizontal="left" vertical="center"/>
    </xf>
    <xf numFmtId="0" fontId="5" fillId="19" borderId="7" xfId="0" applyFont="1" applyFill="1" applyBorder="1" applyAlignment="1">
      <alignment horizontal="left" vertical="center" wrapText="1"/>
    </xf>
    <xf numFmtId="0" fontId="0" fillId="19" borderId="7" xfId="0" applyFont="1" applyFill="1" applyBorder="1" applyAlignment="1">
      <alignment horizontal="left" vertical="center" wrapText="1"/>
    </xf>
    <xf numFmtId="0" fontId="0" fillId="0" borderId="9" xfId="0" applyBorder="1" applyAlignment="1">
      <alignment horizontal="left" vertical="center"/>
    </xf>
    <xf numFmtId="0" fontId="0" fillId="0" borderId="17" xfId="0" applyBorder="1" applyAlignment="1">
      <alignment horizontal="left" vertical="center"/>
    </xf>
    <xf numFmtId="0" fontId="0" fillId="0" borderId="11" xfId="0" applyBorder="1" applyAlignment="1">
      <alignment horizontal="left" vertical="center"/>
    </xf>
    <xf numFmtId="0" fontId="0" fillId="18" borderId="9" xfId="0" applyFill="1" applyBorder="1" applyAlignment="1">
      <alignment horizontal="left" vertical="center"/>
    </xf>
    <xf numFmtId="0" fontId="0" fillId="18" borderId="17" xfId="0" applyFill="1" applyBorder="1" applyAlignment="1">
      <alignment horizontal="left" vertical="center"/>
    </xf>
    <xf numFmtId="0" fontId="0" fillId="18" borderId="11" xfId="0" applyFill="1" applyBorder="1" applyAlignment="1">
      <alignment horizontal="left" vertical="center"/>
    </xf>
    <xf numFmtId="9" fontId="40" fillId="0" borderId="0" xfId="0" applyNumberFormat="1" applyFont="1" applyAlignment="1">
      <alignment horizontal="right" vertical="top"/>
    </xf>
    <xf numFmtId="0" fontId="0" fillId="0" borderId="0" xfId="0" applyFill="1" applyAlignment="1">
      <alignment horizontal="left" vertical="center" wrapText="1"/>
    </xf>
    <xf numFmtId="0" fontId="0" fillId="0" borderId="7" xfId="0" applyBorder="1" applyAlignment="1">
      <alignment vertical="center"/>
    </xf>
    <xf numFmtId="0" fontId="0" fillId="0" borderId="7" xfId="0" applyBorder="1" applyAlignment="1">
      <alignment horizontal="left" vertical="center" wrapText="1"/>
    </xf>
    <xf numFmtId="0" fontId="5" fillId="19" borderId="7" xfId="0" applyFont="1" applyFill="1" applyBorder="1" applyAlignment="1">
      <alignment horizontal="left" vertical="center"/>
    </xf>
    <xf numFmtId="0" fontId="0" fillId="0" borderId="9" xfId="0" applyBorder="1"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9" fontId="0" fillId="0" borderId="7" xfId="0" applyNumberFormat="1" applyBorder="1" applyAlignment="1">
      <alignment horizontal="left" vertical="center"/>
    </xf>
    <xf numFmtId="9" fontId="0" fillId="18" borderId="7" xfId="0" applyNumberFormat="1" applyFill="1" applyBorder="1" applyAlignment="1">
      <alignment horizontal="left" vertical="center"/>
    </xf>
    <xf numFmtId="9" fontId="0" fillId="0" borderId="9" xfId="24" applyFont="1" applyBorder="1" applyAlignment="1">
      <alignment horizontal="left" vertical="center" wrapText="1"/>
    </xf>
    <xf numFmtId="9" fontId="0" fillId="0" borderId="17" xfId="24" applyFont="1" applyBorder="1" applyAlignment="1">
      <alignment horizontal="left" vertical="center" wrapText="1"/>
    </xf>
    <xf numFmtId="9" fontId="0" fillId="0" borderId="11" xfId="24" applyFont="1" applyBorder="1" applyAlignment="1">
      <alignment horizontal="left" vertical="center" wrapText="1"/>
    </xf>
    <xf numFmtId="0" fontId="0" fillId="18" borderId="7" xfId="0" applyFont="1" applyFill="1" applyBorder="1" applyAlignment="1">
      <alignment horizontal="left" vertical="center"/>
    </xf>
    <xf numFmtId="0" fontId="0" fillId="0" borderId="7" xfId="0" applyFont="1" applyBorder="1" applyAlignment="1">
      <alignment horizontal="left" vertical="center"/>
    </xf>
    <xf numFmtId="9" fontId="0" fillId="18" borderId="7" xfId="24" applyFont="1" applyFill="1" applyBorder="1" applyAlignment="1">
      <alignment horizontal="left" vertical="center" wrapText="1"/>
    </xf>
    <xf numFmtId="0" fontId="5" fillId="19" borderId="7" xfId="0" applyFont="1" applyFill="1" applyBorder="1" applyAlignment="1">
      <alignment horizontal="left" vertical="center" wrapText="1" readingOrder="1"/>
    </xf>
    <xf numFmtId="0" fontId="0" fillId="0" borderId="0" xfId="0" applyAlignment="1">
      <alignment horizontal="center" vertical="center" wrapText="1"/>
    </xf>
    <xf numFmtId="9" fontId="40" fillId="0" borderId="19" xfId="0" applyNumberFormat="1" applyFont="1" applyBorder="1" applyAlignment="1">
      <alignment horizontal="right" vertical="center"/>
    </xf>
    <xf numFmtId="0" fontId="0" fillId="0" borderId="0" xfId="0" applyAlignment="1">
      <alignment horizontal="left" vertical="center"/>
    </xf>
    <xf numFmtId="0" fontId="0" fillId="0" borderId="0" xfId="0" applyFont="1" applyFill="1" applyAlignment="1">
      <alignment horizontal="left" vertical="center" wrapText="1"/>
    </xf>
    <xf numFmtId="0" fontId="40" fillId="0" borderId="0" xfId="0" applyNumberFormat="1" applyFont="1" applyFill="1" applyAlignment="1">
      <alignment horizontal="center" vertical="center"/>
    </xf>
    <xf numFmtId="0" fontId="0" fillId="0" borderId="0" xfId="0" applyAlignment="1">
      <alignment horizontal="right" vertical="center"/>
    </xf>
    <xf numFmtId="0" fontId="13" fillId="4" borderId="5" xfId="0" applyFont="1" applyFill="1" applyBorder="1" applyAlignment="1" applyProtection="1">
      <alignment horizontal="center" vertical="center"/>
    </xf>
    <xf numFmtId="0" fontId="5" fillId="17" borderId="9" xfId="0" applyFont="1" applyFill="1" applyBorder="1" applyAlignment="1">
      <alignment horizontal="left" vertical="center" wrapText="1"/>
    </xf>
    <xf numFmtId="0" fontId="5" fillId="17" borderId="11" xfId="0" applyFont="1" applyFill="1" applyBorder="1" applyAlignment="1">
      <alignment horizontal="left" vertical="center" wrapText="1"/>
    </xf>
    <xf numFmtId="0" fontId="5" fillId="17" borderId="7" xfId="0" applyFont="1" applyFill="1" applyBorder="1" applyAlignment="1" applyProtection="1">
      <alignment horizontal="left" vertical="center" wrapText="1"/>
    </xf>
    <xf numFmtId="0" fontId="38" fillId="0" borderId="0" xfId="0" applyFont="1" applyFill="1" applyAlignment="1" applyProtection="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left" vertical="center" wrapText="1"/>
    </xf>
    <xf numFmtId="0" fontId="14" fillId="8" borderId="6" xfId="0" applyFont="1" applyFill="1" applyBorder="1" applyAlignment="1">
      <alignment horizontal="right" vertical="center"/>
    </xf>
    <xf numFmtId="0" fontId="0" fillId="8" borderId="0" xfId="0" applyFont="1" applyFill="1" applyBorder="1" applyAlignment="1">
      <alignment horizontal="left" vertical="center"/>
    </xf>
    <xf numFmtId="0" fontId="5" fillId="8" borderId="0" xfId="0" applyFont="1" applyFill="1" applyBorder="1" applyAlignment="1">
      <alignment horizontal="left" vertical="center" wrapText="1"/>
    </xf>
    <xf numFmtId="0" fontId="7" fillId="0" borderId="0" xfId="0" applyFont="1" applyFill="1" applyAlignment="1">
      <alignment horizontal="left" vertical="center"/>
    </xf>
    <xf numFmtId="9" fontId="40" fillId="0" borderId="0" xfId="0" applyNumberFormat="1" applyFont="1" applyFill="1" applyAlignment="1">
      <alignment horizontal="right" vertical="center"/>
    </xf>
    <xf numFmtId="0" fontId="32" fillId="8" borderId="0" xfId="0" applyFont="1" applyFill="1" applyBorder="1" applyAlignment="1">
      <alignment horizontal="left" vertical="top" wrapText="1"/>
    </xf>
    <xf numFmtId="0" fontId="32" fillId="8" borderId="0" xfId="0" applyFont="1" applyFill="1" applyBorder="1" applyAlignment="1">
      <alignment horizontal="left" vertical="center"/>
    </xf>
    <xf numFmtId="0" fontId="32" fillId="8" borderId="0" xfId="0" applyFont="1" applyFill="1" applyBorder="1" applyAlignment="1">
      <alignment horizontal="left" vertical="center" wrapText="1"/>
    </xf>
    <xf numFmtId="0" fontId="41" fillId="0" borderId="0" xfId="0" applyFont="1" applyFill="1" applyAlignment="1">
      <alignment horizontal="left" vertical="center" wrapText="1"/>
    </xf>
    <xf numFmtId="0" fontId="9" fillId="10" borderId="0" xfId="20" applyBorder="1" applyProtection="1">
      <alignment horizontal="center" vertical="center"/>
      <protection locked="0"/>
    </xf>
    <xf numFmtId="9" fontId="40" fillId="0" borderId="0" xfId="0" applyNumberFormat="1" applyFont="1" applyFill="1" applyAlignment="1">
      <alignment horizontal="center" vertical="top"/>
    </xf>
    <xf numFmtId="9" fontId="40" fillId="0" borderId="0" xfId="0" applyNumberFormat="1" applyFont="1" applyAlignment="1">
      <alignment horizontal="center" vertical="center"/>
    </xf>
    <xf numFmtId="0" fontId="5" fillId="16" borderId="20" xfId="0" applyFont="1" applyFill="1" applyBorder="1" applyAlignment="1">
      <alignment horizontal="center"/>
    </xf>
    <xf numFmtId="9" fontId="40" fillId="0" borderId="0" xfId="0" applyNumberFormat="1" applyFont="1" applyFill="1" applyAlignment="1">
      <alignment horizontal="center" vertical="center"/>
    </xf>
    <xf numFmtId="0" fontId="29" fillId="0" borderId="0" xfId="0" applyFont="1" applyAlignment="1">
      <alignment horizontal="left" vertical="center"/>
    </xf>
    <xf numFmtId="0" fontId="29" fillId="0" borderId="0" xfId="0" applyFont="1" applyAlignment="1">
      <alignment horizontal="left" wrapText="1"/>
    </xf>
  </cellXfs>
  <cellStyles count="33">
    <cellStyle name="Bad" xfId="7" builtinId="27" customBuiltin="1"/>
    <cellStyle name="Button 1" xfId="21"/>
    <cellStyle name="Button 2" xfId="19"/>
    <cellStyle name="Button 3" xfId="22"/>
    <cellStyle name="Button 4" xfId="20"/>
    <cellStyle name="Calculation" xfId="11" builtinId="22" customBuiltin="1"/>
    <cellStyle name="Check Cell" xfId="13" builtinId="23" customBuiltin="1"/>
    <cellStyle name="Explanatory Text" xfId="16" builtinId="53" customBuiltin="1"/>
    <cellStyle name="Followed Hyperlink" xfId="18"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3"/>
    <cellStyle name="Hyperlink" xfId="17" builtinId="8" customBuiltin="1"/>
    <cellStyle name="Input" xfId="9" builtinId="20" customBuiltin="1"/>
    <cellStyle name="Linked Cell" xfId="12" builtinId="24" customBuiltin="1"/>
    <cellStyle name="Neutral" xfId="8" builtinId="28" customBuiltin="1"/>
    <cellStyle name="Normal" xfId="0" builtinId="0" customBuiltin="1"/>
    <cellStyle name="Normal 2" xfId="25"/>
    <cellStyle name="Normal 3" xfId="28"/>
    <cellStyle name="Normal 3 2" xfId="31"/>
    <cellStyle name="Normal 4" xfId="29"/>
    <cellStyle name="Normal 4 2" xfId="32"/>
    <cellStyle name="Normal 5" xfId="30"/>
    <cellStyle name="Normal_perp behavior" xfId="26"/>
    <cellStyle name="Note" xfId="15" builtinId="10" customBuiltin="1"/>
    <cellStyle name="Output" xfId="10" builtinId="21" customBuiltin="1"/>
    <cellStyle name="Percent" xfId="24" builtinId="5"/>
    <cellStyle name="Style 1" xfId="27"/>
    <cellStyle name="Title" xfId="1" builtinId="15" customBuiltin="1"/>
    <cellStyle name="Warning Text" xfId="14" builtinId="11" customBuiltin="1"/>
  </cellStyles>
  <dxfs count="585">
    <dxf>
      <font>
        <b val="0"/>
        <i val="0"/>
        <strike val="0"/>
        <condense val="0"/>
        <extend val="0"/>
        <outline val="0"/>
        <shadow val="0"/>
        <u val="none"/>
        <vertAlign val="baseline"/>
        <sz val="9"/>
        <color theme="1"/>
        <name val="Verdana"/>
        <scheme val="minor"/>
      </font>
      <numFmt numFmtId="0" formatCode="Genera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9"/>
        <color theme="1"/>
        <name val="Verdana"/>
        <scheme val="minor"/>
      </font>
      <fill>
        <patternFill patternType="solid">
          <fgColor indexed="64"/>
          <bgColor theme="9"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4F5861"/>
        <name val="Verdana"/>
        <scheme val="minor"/>
      </font>
      <fill>
        <patternFill patternType="none">
          <fgColor indexed="64"/>
          <bgColor indexed="65"/>
        </patternFill>
      </fill>
      <alignment horizontal="left" vertical="center" textRotation="0" wrapText="0" indent="1"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numFmt numFmtId="1"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1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numFmt numFmtId="1" formatCode="0"/>
      <fill>
        <patternFill patternType="solid">
          <fgColor theme="4" tint="0.79998168889431442"/>
          <bgColor theme="4"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Verdana"/>
        <scheme val="minor"/>
      </font>
      <fill>
        <patternFill patternType="solid">
          <fgColor theme="4" tint="0.79998168889431442"/>
          <bgColor theme="4" tint="0.79998168889431442"/>
        </patternFill>
      </fill>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9"/>
        <color theme="1"/>
        <name val="Verdana"/>
        <scheme val="minor"/>
      </font>
      <fill>
        <patternFill patternType="solid">
          <fgColor theme="4" tint="0.79998168889431442"/>
          <bgColor theme="4"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Verdana"/>
        <scheme val="minor"/>
      </font>
      <fill>
        <patternFill patternType="solid">
          <fgColor theme="4" tint="0.79998168889431442"/>
          <bgColor theme="4"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Verdana"/>
        <scheme val="minor"/>
      </font>
      <numFmt numFmtId="13" formatCode="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scheme val="minor"/>
      </font>
      <numFmt numFmtId="13" formatCode="0%"/>
      <fill>
        <patternFill patternType="solid">
          <fgColor theme="4" tint="0.79998168889431442"/>
          <bgColor theme="4" tint="0.79998168889431442"/>
        </patternFill>
      </fill>
      <border diagonalUp="0" diagonalDown="0">
        <left style="thin">
          <color indexed="64"/>
        </left>
        <right/>
        <top style="thin">
          <color indexed="64"/>
        </top>
        <bottom/>
        <vertical/>
        <horizontal/>
      </border>
    </dxf>
    <dxf>
      <border outline="0">
        <left style="thin">
          <color rgb="FF000000"/>
        </left>
        <right style="thin">
          <color rgb="FF000000"/>
        </right>
        <top style="thin">
          <color rgb="FF000000"/>
        </top>
        <bottom style="thin">
          <color rgb="FF000000"/>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9"/>
        <color theme="1"/>
        <name val="Verdana"/>
        <scheme val="minor"/>
      </font>
      <numFmt numFmtId="0" formatCode="Genera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0" indent="0" justifyLastLine="0" shrinkToFit="0" readingOrder="0"/>
      <border diagonalUp="0" diagonalDown="0">
        <left/>
        <right style="thin">
          <color indexed="64"/>
        </right>
        <top style="thin">
          <color indexed="64"/>
        </top>
        <bottom/>
        <vertical/>
        <horizontal/>
      </border>
    </dxf>
    <dxf>
      <border outline="0">
        <bottom style="thin">
          <color indexed="64"/>
        </bottom>
      </border>
    </dxf>
    <dxf>
      <numFmt numFmtId="0" formatCode="General"/>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9"/>
        <color theme="1"/>
        <name val="Verdana"/>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7"/>
        <name val="Verdana"/>
        <scheme val="minor"/>
      </font>
      <numFmt numFmtId="0" formatCode="Genera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7"/>
        <name val="Verdana"/>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7"/>
        <name val="Verdana"/>
        <scheme val="minor"/>
      </font>
      <numFmt numFmtId="0" formatCode="Genera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7"/>
        <name val="Verdana"/>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7"/>
        <name val="Verdana"/>
        <scheme val="minor"/>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alignment horizontal="left"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numFmt numFmtId="0" formatCode="General"/>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9"/>
        <color auto="1"/>
        <name val="Verdana"/>
        <scheme val="minor"/>
      </font>
      <numFmt numFmtId="0" formatCode="General"/>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numFmt numFmtId="0" formatCode="General"/>
      <fill>
        <patternFill patternType="solid">
          <fgColor indexed="64"/>
          <bgColor theme="8" tint="0.79998168889431442"/>
        </patternFill>
      </fill>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numFmt numFmtId="1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numFmt numFmtId="1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dxf>
    <dxf>
      <border>
        <bottom style="thin">
          <color indexed="64"/>
        </bottom>
      </border>
    </dxf>
    <dxf>
      <fill>
        <patternFill patternType="solid">
          <fgColor indexed="64"/>
          <bgColor theme="9" tint="0.79998168889431442"/>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9" tint="0.79998168889431442"/>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9" tint="0.79998168889431442"/>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fill>
        <patternFill patternType="solid">
          <fgColor theme="0" tint="-0.14999847407452621"/>
          <bgColor theme="0" tint="-0.14999847407452621"/>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solid">
          <fgColor theme="0" tint="-0.14999847407452621"/>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solid">
          <fgColor theme="0" tint="-0.14999847407452621"/>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solid">
          <fgColor theme="0" tint="-0.14999847407452621"/>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solid">
          <fgColor theme="0" tint="-0.14999847407452621"/>
          <bgColor theme="0" tint="-0.1499984740745262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9" tint="0.79998168889431442"/>
        </patternFill>
      </fill>
      <border diagonalUp="0" diagonalDown="0" outline="0">
        <left style="thin">
          <color indexed="64"/>
        </left>
        <right style="thin">
          <color indexed="64"/>
        </right>
        <top/>
        <bottom/>
      </border>
    </dxf>
    <dxf>
      <numFmt numFmtId="1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9"/>
        <color theme="1"/>
        <name val="Verdana"/>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9"/>
        <color theme="1"/>
        <name val="Verdana"/>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9" tint="0.79998168889431442"/>
        </patternFill>
      </fill>
      <border diagonalUp="0" diagonalDown="0" outline="0">
        <left style="thin">
          <color indexed="64"/>
        </left>
        <right style="thin">
          <color indexed="64"/>
        </right>
        <top/>
        <bottom/>
      </border>
      <protection locked="1" hidden="0"/>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9" tint="0.79998168889431442"/>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9"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9"/>
        <color theme="1"/>
        <name val="Verdana"/>
        <scheme val="minor"/>
      </font>
      <numFmt numFmtId="0" formatCode="General"/>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fill>
        <patternFill patternType="solid">
          <fgColor theme="4" tint="0.79998168889431442"/>
          <bgColor theme="4"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Verdana"/>
        <scheme val="minor"/>
      </font>
      <numFmt numFmtId="0" formatCode="General"/>
      <fill>
        <patternFill patternType="solid">
          <fgColor theme="4" tint="0.79998168889431442"/>
          <bgColor theme="4"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Verdana"/>
        <scheme val="minor"/>
      </font>
      <numFmt numFmtId="13" formatCode="0%"/>
      <fill>
        <patternFill patternType="solid">
          <fgColor theme="4" tint="0.79998168889431442"/>
          <bgColor theme="4" tint="0.79998168889431442"/>
        </patternFill>
      </fill>
      <border diagonalUp="0" diagonalDown="0">
        <left style="thin">
          <color indexed="64"/>
        </left>
        <right/>
        <top style="thin">
          <color indexed="64"/>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top style="thin">
          <color rgb="FF000000"/>
        </top>
        <bottom style="thin">
          <color rgb="FF000000"/>
        </bottom>
      </border>
    </dxf>
    <dxf>
      <fill>
        <patternFill patternType="solid">
          <fgColor indexed="64"/>
          <bgColor theme="9" tint="0.79998168889431442"/>
        </patternFill>
      </fill>
    </dxf>
    <dxf>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dxf>
    <dxf>
      <font>
        <b val="0"/>
        <i val="0"/>
        <strike val="0"/>
        <condense val="0"/>
        <extend val="0"/>
        <outline val="0"/>
        <shadow val="0"/>
        <u val="none"/>
        <vertAlign val="baseline"/>
        <sz val="9"/>
        <color theme="1"/>
        <name val="Verdana"/>
        <scheme val="minor"/>
      </font>
      <numFmt numFmtId="0" formatCode="General"/>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numFmt numFmtId="0" formatCode="General"/>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numFmt numFmtId="0" formatCode="General"/>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numFmt numFmtId="0" formatCode="General"/>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numFmt numFmtId="1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numFmt numFmtId="1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9"/>
        <color auto="1"/>
        <name val="Verdana"/>
        <scheme val="minor"/>
      </font>
      <fill>
        <patternFill patternType="solid">
          <fgColor indexed="64"/>
          <bgColor theme="9"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9"/>
        <color theme="1"/>
        <name val="Verdana"/>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scheme val="minor"/>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auto="1"/>
        <name val="Verdana"/>
        <scheme val="minor"/>
      </font>
    </dxf>
    <dxf>
      <border outline="0">
        <bottom style="thin">
          <color indexed="64"/>
        </bottom>
      </border>
    </dxf>
    <dxf>
      <font>
        <strike val="0"/>
        <outline val="0"/>
        <shadow val="0"/>
        <u val="none"/>
        <vertAlign val="baseline"/>
        <sz val="9"/>
        <color auto="1"/>
        <name val="Verdana"/>
        <scheme val="minor"/>
      </font>
      <fill>
        <patternFill patternType="solid">
          <fgColor indexed="64"/>
          <bgColor rgb="FFFFFF00"/>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rgb="FF00B0F0"/>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9"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ont>
        <b val="0"/>
      </font>
      <fill>
        <patternFill patternType="none">
          <fgColor indexed="64"/>
          <bgColor indexed="65"/>
        </patternFill>
      </fill>
      <border diagonalUp="0" diagonalDown="0" outline="0">
        <left style="thin">
          <color indexed="64"/>
        </left>
        <right/>
        <top style="thin">
          <color indexed="64"/>
        </top>
        <bottom style="thin">
          <color indexed="64"/>
        </bottom>
      </border>
    </dxf>
    <dxf>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1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Verdana"/>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Verdana"/>
        <scheme val="minor"/>
      </font>
      <fill>
        <patternFill patternType="solid">
          <fgColor indexed="64"/>
          <bgColor theme="8" tint="0.79998168889431442"/>
        </patternFill>
      </fill>
      <border diagonalUp="0" diagonalDown="0" outline="0">
        <left style="thin">
          <color indexed="64"/>
        </left>
        <right style="thin">
          <color indexed="64"/>
        </right>
        <top/>
        <bottom/>
      </border>
    </dxf>
  </dxfs>
  <tableStyles count="0" defaultTableStyle="TableStyleLight16" defaultPivotStyle="PivotStyleLight16"/>
  <colors>
    <mruColors>
      <color rgb="FFFCC7D0"/>
      <color rgb="FFC3D997"/>
      <color rgb="FF6F912B"/>
      <color rgb="FF7FA732"/>
      <color rgb="FFFF66CC"/>
      <color rgb="FFCC3399"/>
      <color rgb="FFCF0A2C"/>
      <color rgb="FFDEC4C4"/>
      <color rgb="FFD5801D"/>
      <color rgb="FFF8CA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Residence</a:t>
            </a:r>
          </a:p>
        </c:rich>
      </c:tx>
      <c:overlay val="0"/>
    </c:title>
    <c:autoTitleDeleted val="0"/>
    <c:plotArea>
      <c:layout/>
      <c:pieChart>
        <c:varyColors val="1"/>
        <c:ser>
          <c:idx val="0"/>
          <c:order val="0"/>
          <c:tx>
            <c:strRef>
              <c:f>Demos!$V$18</c:f>
              <c:strCache>
                <c:ptCount val="1"/>
                <c:pt idx="0">
                  <c:v>Percent</c:v>
                </c:pt>
              </c:strCache>
            </c:strRef>
          </c:tx>
          <c:dPt>
            <c:idx val="0"/>
            <c:bubble3D val="0"/>
            <c:spPr>
              <a:solidFill>
                <a:schemeClr val="bg2"/>
              </a:solidFill>
            </c:spPr>
            <c:extLst xmlns:c16r2="http://schemas.microsoft.com/office/drawing/2015/06/chart">
              <c:ext xmlns:c16="http://schemas.microsoft.com/office/drawing/2014/chart" uri="{C3380CC4-5D6E-409C-BE32-E72D297353CC}">
                <c16:uniqueId val="{00000001-ACCC-48DE-A089-EDC792DD88D1}"/>
              </c:ext>
            </c:extLst>
          </c:dPt>
          <c:dPt>
            <c:idx val="1"/>
            <c:bubble3D val="0"/>
            <c:spPr>
              <a:solidFill>
                <a:schemeClr val="accent3"/>
              </a:solidFill>
            </c:spPr>
            <c:extLst xmlns:c16r2="http://schemas.microsoft.com/office/drawing/2015/06/chart">
              <c:ext xmlns:c16="http://schemas.microsoft.com/office/drawing/2014/chart" uri="{C3380CC4-5D6E-409C-BE32-E72D297353CC}">
                <c16:uniqueId val="{00000005-015E-44EC-A67F-3CF90DFEC586}"/>
              </c:ext>
            </c:extLst>
          </c:dPt>
          <c:dPt>
            <c:idx val="2"/>
            <c:bubble3D val="0"/>
            <c:spPr>
              <a:solidFill>
                <a:schemeClr val="accent5"/>
              </a:solidFill>
            </c:spPr>
            <c:extLst xmlns:c16r2="http://schemas.microsoft.com/office/drawing/2015/06/chart">
              <c:ext xmlns:c16="http://schemas.microsoft.com/office/drawing/2014/chart" uri="{C3380CC4-5D6E-409C-BE32-E72D297353CC}">
                <c16:uniqueId val="{00000004-015E-44EC-A67F-3CF90DFEC586}"/>
              </c:ext>
            </c:extLst>
          </c:dPt>
          <c:dPt>
            <c:idx val="3"/>
            <c:bubble3D val="0"/>
            <c:spPr>
              <a:solidFill>
                <a:schemeClr val="accent5"/>
              </a:solidFill>
            </c:spPr>
            <c:extLst xmlns:c16r2="http://schemas.microsoft.com/office/drawing/2015/06/chart">
              <c:ext xmlns:c16="http://schemas.microsoft.com/office/drawing/2014/chart" uri="{C3380CC4-5D6E-409C-BE32-E72D297353CC}">
                <c16:uniqueId val="{00000003-ACCC-48DE-A089-EDC792DD88D1}"/>
              </c:ext>
            </c:extLst>
          </c:dPt>
          <c:dLbls>
            <c:dLbl>
              <c:idx val="1"/>
              <c:spPr>
                <a:noFill/>
                <a:ln>
                  <a:noFill/>
                </a:ln>
                <a:effectLst/>
              </c:spPr>
              <c:txPr>
                <a:bodyPr wrap="square" lIns="38100" tIns="19050" rIns="38100" bIns="19050" anchor="ctr">
                  <a:spAutoFit/>
                </a:bodyPr>
                <a:lstStyle/>
                <a:p>
                  <a:pPr>
                    <a:defRPr b="1">
                      <a:solidFill>
                        <a:schemeClr val="bg1"/>
                      </a:solidFill>
                    </a:defRPr>
                  </a:pPr>
                  <a:endParaRPr lang="en-US"/>
                </a:p>
              </c:txPr>
              <c:dLblPos val="bestFit"/>
              <c:showLegendKey val="0"/>
              <c:showVal val="0"/>
              <c:showCatName val="0"/>
              <c:showSerName val="0"/>
              <c:showPercent val="1"/>
              <c:showBubbleSize val="0"/>
            </c:dLbl>
            <c:dLbl>
              <c:idx val="2"/>
              <c:numFmt formatCode="0.0%" sourceLinked="0"/>
              <c:spPr>
                <a:noFill/>
                <a:ln>
                  <a:noFill/>
                </a:ln>
                <a:effectLst/>
              </c:spPr>
              <c:txPr>
                <a:bodyPr wrap="square" lIns="38100" tIns="19050" rIns="38100" bIns="19050" anchor="ctr">
                  <a:spAutoFit/>
                </a:bodyPr>
                <a:lstStyle/>
                <a:p>
                  <a:pPr>
                    <a:defRPr b="1"/>
                  </a:pPr>
                  <a:endParaRPr lang="en-US"/>
                </a:p>
              </c:txPr>
              <c:dLblPos val="bestFit"/>
              <c:showLegendKey val="0"/>
              <c:showVal val="0"/>
              <c:showCatName val="0"/>
              <c:showSerName val="0"/>
              <c:showPercent val="1"/>
              <c:showBubbleSize val="0"/>
            </c:dLbl>
            <c:spPr>
              <a:noFill/>
              <a:ln>
                <a:noFill/>
              </a:ln>
              <a:effectLst/>
            </c:spPr>
            <c:txPr>
              <a:bodyPr wrap="square" lIns="38100" tIns="19050" rIns="38100" bIns="19050" anchor="ctr">
                <a:spAutoFit/>
              </a:bodyPr>
              <a:lstStyle/>
              <a:p>
                <a:pPr>
                  <a:defRPr b="1"/>
                </a:pPr>
                <a:endParaRPr lang="en-US"/>
              </a:p>
            </c:txPr>
            <c:dLblPos val="bestFit"/>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Demos!$U$19:$U$21</c:f>
              <c:strCache>
                <c:ptCount val="3"/>
                <c:pt idx="0">
                  <c:v>Off-campus apartment/house</c:v>
                </c:pt>
                <c:pt idx="1">
                  <c:v>At home with family </c:v>
                </c:pt>
                <c:pt idx="2">
                  <c:v>Other</c:v>
                </c:pt>
              </c:strCache>
            </c:strRef>
          </c:cat>
          <c:val>
            <c:numRef>
              <c:f>Demos!$V$19:$V$21</c:f>
              <c:numCache>
                <c:formatCode>0%</c:formatCode>
                <c:ptCount val="3"/>
                <c:pt idx="0">
                  <c:v>0.76521739130434785</c:v>
                </c:pt>
                <c:pt idx="1">
                  <c:v>0.2318840579710145</c:v>
                </c:pt>
                <c:pt idx="2" formatCode="0.0%">
                  <c:v>2.8985507246376812E-3</c:v>
                </c:pt>
              </c:numCache>
            </c:numRef>
          </c:val>
          <c:extLst xmlns:c16r2="http://schemas.microsoft.com/office/drawing/2015/06/chart">
            <c:ext xmlns:c16="http://schemas.microsoft.com/office/drawing/2014/chart" uri="{C3380CC4-5D6E-409C-BE32-E72D297353CC}">
              <c16:uniqueId val="{00000004-ACCC-48DE-A089-EDC792DD88D1}"/>
            </c:ext>
          </c:extLst>
        </c:ser>
        <c:dLbls>
          <c:dLblPos val="bestFit"/>
          <c:showLegendKey val="0"/>
          <c:showVal val="0"/>
          <c:showCatName val="0"/>
          <c:showSerName val="0"/>
          <c:showPercent val="1"/>
          <c:showBubbleSize val="0"/>
          <c:showLeaderLines val="1"/>
        </c:dLbls>
        <c:firstSliceAng val="0"/>
      </c:pieChart>
    </c:plotArea>
    <c:legend>
      <c:legendPos val="r"/>
      <c:layout>
        <c:manualLayout>
          <c:xMode val="edge"/>
          <c:yMode val="edge"/>
          <c:x val="0.58177203508595332"/>
          <c:y val="0.19787445319335084"/>
          <c:w val="0.4023473480909226"/>
          <c:h val="0.74657011734122292"/>
        </c:manualLayout>
      </c:layout>
      <c:overlay val="0"/>
      <c:txPr>
        <a:bodyPr/>
        <a:lstStyle/>
        <a:p>
          <a:pPr>
            <a:defRPr sz="800"/>
          </a:pPr>
          <a:endParaRPr lang="en-US"/>
        </a:p>
      </c:txPr>
    </c:legend>
    <c:plotVisOnly val="0"/>
    <c:dispBlanksAs val="gap"/>
    <c:showDLblsOverMax val="0"/>
  </c:chart>
  <c:spPr>
    <a:ln>
      <a:solidFill>
        <a:sysClr val="windowText" lastClr="000000"/>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a:pPr>
            <a:r>
              <a:rPr lang="en-US" sz="1000"/>
              <a:t>Percent</a:t>
            </a:r>
            <a:r>
              <a:rPr lang="en-US" sz="1000" baseline="0"/>
              <a:t> of r</a:t>
            </a:r>
            <a:r>
              <a:rPr lang="en-US" sz="1000"/>
              <a:t>espondents who received prevention training</a:t>
            </a:r>
            <a:r>
              <a:rPr lang="en-US" sz="1000" baseline="0"/>
              <a:t> or information</a:t>
            </a:r>
            <a:endParaRPr lang="en-US" sz="1000"/>
          </a:p>
        </c:rich>
      </c:tx>
      <c:layout>
        <c:manualLayout>
          <c:xMode val="edge"/>
          <c:yMode val="edge"/>
          <c:x val="0.15569812334069674"/>
          <c:y val="5.415316729590515E-2"/>
        </c:manualLayout>
      </c:layout>
      <c:overlay val="0"/>
    </c:title>
    <c:autoTitleDeleted val="0"/>
    <c:plotArea>
      <c:layout>
        <c:manualLayout>
          <c:layoutTarget val="inner"/>
          <c:xMode val="edge"/>
          <c:yMode val="edge"/>
          <c:x val="0.13911960165266019"/>
          <c:y val="0.22599108330636752"/>
          <c:w val="0.50451480034651286"/>
          <c:h val="0.75127440582897065"/>
        </c:manualLayout>
      </c:layout>
      <c:doughnutChart>
        <c:varyColors val="1"/>
        <c:ser>
          <c:idx val="0"/>
          <c:order val="0"/>
          <c:dPt>
            <c:idx val="1"/>
            <c:bubble3D val="0"/>
            <c:spPr>
              <a:solidFill>
                <a:schemeClr val="tx2"/>
              </a:solidFill>
            </c:spPr>
            <c:extLst xmlns:c16r2="http://schemas.microsoft.com/office/drawing/2015/06/chart">
              <c:ext xmlns:c16="http://schemas.microsoft.com/office/drawing/2014/chart" uri="{C3380CC4-5D6E-409C-BE32-E72D297353CC}">
                <c16:uniqueId val="{00000001-DCF7-4DF2-8381-20ABD7183F19}"/>
              </c:ext>
            </c:extLst>
          </c:dPt>
          <c:dPt>
            <c:idx val="2"/>
            <c:bubble3D val="0"/>
            <c:spPr>
              <a:solidFill>
                <a:schemeClr val="accent1"/>
              </a:solidFill>
            </c:spPr>
            <c:extLst xmlns:c16r2="http://schemas.microsoft.com/office/drawing/2015/06/chart">
              <c:ext xmlns:c16="http://schemas.microsoft.com/office/drawing/2014/chart" uri="{C3380CC4-5D6E-409C-BE32-E72D297353CC}">
                <c16:uniqueId val="{00000003-DCF7-4DF2-8381-20ABD7183F19}"/>
              </c:ext>
            </c:extLst>
          </c:dPt>
          <c:dLbls>
            <c:dLbl>
              <c:idx val="2"/>
              <c:spPr/>
              <c:txPr>
                <a:bodyPr/>
                <a:lstStyle/>
                <a:p>
                  <a:pPr>
                    <a:defRPr b="1">
                      <a:solidFill>
                        <a:schemeClr val="accent4"/>
                      </a:solidFill>
                    </a:defRPr>
                  </a:pPr>
                  <a:endParaRPr lang="en-US"/>
                </a:p>
              </c:txPr>
              <c:showLegendKey val="0"/>
              <c:showVal val="1"/>
              <c:showCatName val="0"/>
              <c:showSerName val="0"/>
              <c:showPercent val="0"/>
              <c:showBubbleSize val="0"/>
            </c:dLbl>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Prevention!$R$12:$R$14</c:f>
              <c:strCache>
                <c:ptCount val="3"/>
                <c:pt idx="0">
                  <c:v>Yes</c:v>
                </c:pt>
                <c:pt idx="1">
                  <c:v>No</c:v>
                </c:pt>
                <c:pt idx="2">
                  <c:v>I do not recall</c:v>
                </c:pt>
              </c:strCache>
            </c:strRef>
          </c:cat>
          <c:val>
            <c:numRef>
              <c:f>Prevention!$S$12:$S$14</c:f>
              <c:numCache>
                <c:formatCode>0%</c:formatCode>
                <c:ptCount val="3"/>
                <c:pt idx="0">
                  <c:v>0.74583333333333335</c:v>
                </c:pt>
                <c:pt idx="1">
                  <c:v>8.3333333333333329E-2</c:v>
                </c:pt>
                <c:pt idx="2">
                  <c:v>0.17083333333333334</c:v>
                </c:pt>
              </c:numCache>
            </c:numRef>
          </c:val>
          <c:extLst xmlns:c16r2="http://schemas.microsoft.com/office/drawing/2015/06/chart">
            <c:ext xmlns:c16="http://schemas.microsoft.com/office/drawing/2014/chart" uri="{C3380CC4-5D6E-409C-BE32-E72D297353CC}">
              <c16:uniqueId val="{00000004-DCF7-4DF2-8381-20ABD7183F19}"/>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8592959796512509"/>
          <c:y val="0.42257469528637687"/>
          <c:w val="0.24697051713066634"/>
          <c:h val="0.32599575737964259"/>
        </c:manualLayout>
      </c:layout>
      <c:overlay val="0"/>
    </c:legend>
    <c:plotVisOnly val="0"/>
    <c:dispBlanksAs val="gap"/>
    <c:showDLblsOverMax val="0"/>
  </c:chart>
  <c:spPr>
    <a:ln>
      <a:solidFill>
        <a:schemeClr val="accent4"/>
      </a:solid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sz="900"/>
              <a:t>Percent of respondents who agreed/strongly agreed with the following statements:</a:t>
            </a:r>
          </a:p>
        </c:rich>
      </c:tx>
      <c:overlay val="0"/>
    </c:title>
    <c:autoTitleDeleted val="0"/>
    <c:plotArea>
      <c:layout>
        <c:manualLayout>
          <c:layoutTarget val="inner"/>
          <c:xMode val="edge"/>
          <c:yMode val="edge"/>
          <c:x val="0.47232568344294845"/>
          <c:y val="0.17416962720488993"/>
          <c:w val="0.48318190340243605"/>
          <c:h val="0.69369322249137322"/>
        </c:manualLayout>
      </c:layout>
      <c:barChart>
        <c:barDir val="bar"/>
        <c:grouping val="clustered"/>
        <c:varyColors val="0"/>
        <c:ser>
          <c:idx val="0"/>
          <c:order val="0"/>
          <c:tx>
            <c:strRef>
              <c:f>'KP Reporting'!$T$2</c:f>
              <c:strCache>
                <c:ptCount val="1"/>
                <c:pt idx="0">
                  <c:v>Percent</c:v>
                </c:pt>
              </c:strCache>
            </c:strRef>
          </c:tx>
          <c:spPr>
            <a:solidFill>
              <a:schemeClr val="bg2"/>
            </a:solidFill>
          </c:spPr>
          <c:invertIfNegative val="0"/>
          <c:dPt>
            <c:idx val="0"/>
            <c:invertIfNegative val="0"/>
            <c:bubble3D val="0"/>
            <c:extLst xmlns:c16r2="http://schemas.microsoft.com/office/drawing/2015/06/chart">
              <c:ext xmlns:c16="http://schemas.microsoft.com/office/drawing/2014/chart" uri="{C3380CC4-5D6E-409C-BE32-E72D297353CC}">
                <c16:uniqueId val="{00000000-4E59-4648-83A9-930E5F755116}"/>
              </c:ext>
            </c:extLst>
          </c:dPt>
          <c:dLbls>
            <c:dLbl>
              <c:idx val="0"/>
              <c:spPr/>
              <c:txPr>
                <a:bodyPr/>
                <a:lstStyle/>
                <a:p>
                  <a:pPr>
                    <a:defRPr b="1">
                      <a:solidFill>
                        <a:schemeClr val="tx1"/>
                      </a:solidFill>
                    </a:defRPr>
                  </a:pPr>
                  <a:endParaRPr lang="en-US"/>
                </a:p>
              </c:txPr>
              <c:dLblPos val="inBase"/>
              <c:showLegendKey val="0"/>
              <c:showVal val="1"/>
              <c:showCatName val="0"/>
              <c:showSerName val="0"/>
              <c:showPercent val="0"/>
              <c:showBubbleSize val="0"/>
            </c:dLbl>
            <c:spPr>
              <a:noFill/>
              <a:ln>
                <a:noFill/>
              </a:ln>
              <a:effectLst/>
            </c:spPr>
            <c:txPr>
              <a:bodyPr/>
              <a:lstStyle/>
              <a:p>
                <a:pPr>
                  <a:defRPr b="1">
                    <a:solidFill>
                      <a:schemeClr val="tx1"/>
                    </a:solidFill>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'KP Reporting'!$S$3:$S$6</c:f>
              <c:strCache>
                <c:ptCount val="4"/>
                <c:pt idx="0">
                  <c:v>I understand my school's formal procedures to address complaints of sexual violence.</c:v>
                </c:pt>
                <c:pt idx="1">
                  <c:v>I know what confidential resources are available to me to report an incident of sexual violence.</c:v>
                </c:pt>
                <c:pt idx="2">
                  <c:v>If a friend or I experienced sexual violence, I would know where to go to get help.</c:v>
                </c:pt>
                <c:pt idx="3">
                  <c:v>I am confident my school would administer the formal procedures to fairly address reports of sexual violence.</c:v>
                </c:pt>
              </c:strCache>
            </c:strRef>
          </c:cat>
          <c:val>
            <c:numRef>
              <c:f>'KP Reporting'!$T$3:$T$6</c:f>
              <c:numCache>
                <c:formatCode>0%</c:formatCode>
                <c:ptCount val="4"/>
                <c:pt idx="0">
                  <c:v>0.7426160337552743</c:v>
                </c:pt>
                <c:pt idx="1">
                  <c:v>0.83050847457627119</c:v>
                </c:pt>
                <c:pt idx="2">
                  <c:v>0.84453781512605042</c:v>
                </c:pt>
                <c:pt idx="3">
                  <c:v>0.91063829787234041</c:v>
                </c:pt>
              </c:numCache>
            </c:numRef>
          </c:val>
          <c:extLst xmlns:c16r2="http://schemas.microsoft.com/office/drawing/2015/06/chart">
            <c:ext xmlns:c16="http://schemas.microsoft.com/office/drawing/2014/chart" uri="{C3380CC4-5D6E-409C-BE32-E72D297353CC}">
              <c16:uniqueId val="{00000001-4E59-4648-83A9-930E5F755116}"/>
            </c:ext>
          </c:extLst>
        </c:ser>
        <c:dLbls>
          <c:showLegendKey val="0"/>
          <c:showVal val="0"/>
          <c:showCatName val="0"/>
          <c:showSerName val="0"/>
          <c:showPercent val="0"/>
          <c:showBubbleSize val="0"/>
        </c:dLbls>
        <c:gapWidth val="75"/>
        <c:axId val="539780760"/>
        <c:axId val="539781152"/>
      </c:barChart>
      <c:catAx>
        <c:axId val="539780760"/>
        <c:scaling>
          <c:orientation val="minMax"/>
        </c:scaling>
        <c:delete val="0"/>
        <c:axPos val="l"/>
        <c:numFmt formatCode="General" sourceLinked="0"/>
        <c:majorTickMark val="none"/>
        <c:minorTickMark val="none"/>
        <c:tickLblPos val="nextTo"/>
        <c:txPr>
          <a:bodyPr anchor="ctr" anchorCtr="0"/>
          <a:lstStyle/>
          <a:p>
            <a:pPr>
              <a:defRPr sz="800"/>
            </a:pPr>
            <a:endParaRPr lang="en-US"/>
          </a:p>
        </c:txPr>
        <c:crossAx val="539781152"/>
        <c:crosses val="autoZero"/>
        <c:auto val="1"/>
        <c:lblAlgn val="l"/>
        <c:lblOffset val="100"/>
        <c:noMultiLvlLbl val="0"/>
      </c:catAx>
      <c:valAx>
        <c:axId val="539781152"/>
        <c:scaling>
          <c:orientation val="minMax"/>
        </c:scaling>
        <c:delete val="0"/>
        <c:axPos val="b"/>
        <c:majorGridlines>
          <c:spPr>
            <a:ln>
              <a:solidFill>
                <a:schemeClr val="bg2"/>
              </a:solidFill>
            </a:ln>
          </c:spPr>
        </c:majorGridlines>
        <c:numFmt formatCode="0%" sourceLinked="0"/>
        <c:majorTickMark val="none"/>
        <c:minorTickMark val="none"/>
        <c:tickLblPos val="nextTo"/>
        <c:spPr>
          <a:ln>
            <a:noFill/>
          </a:ln>
        </c:spPr>
        <c:txPr>
          <a:bodyPr/>
          <a:lstStyle/>
          <a:p>
            <a:pPr>
              <a:defRPr sz="900"/>
            </a:pPr>
            <a:endParaRPr lang="en-US"/>
          </a:p>
        </c:txPr>
        <c:crossAx val="539780760"/>
        <c:crosses val="autoZero"/>
        <c:crossBetween val="between"/>
        <c:majorUnit val="0.2"/>
      </c:valAx>
    </c:plotArea>
    <c:plotVisOnly val="0"/>
    <c:dispBlanksAs val="gap"/>
    <c:showDLblsOverMax val="0"/>
  </c:chart>
  <c:spPr>
    <a:ln>
      <a:solidFill>
        <a:schemeClr val="accent3"/>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sz="900"/>
              <a:t>Percent of respondents who agreed/strongly agreed with the following statement: </a:t>
            </a:r>
            <a:br>
              <a:rPr lang="en-US" sz="900"/>
            </a:br>
            <a:r>
              <a:rPr lang="en-US" sz="900" b="0" i="1"/>
              <a:t>If someone were</a:t>
            </a:r>
            <a:r>
              <a:rPr lang="en-US" sz="900" b="0" i="1" baseline="0"/>
              <a:t> to report an incident of sexual violence to a campus authority...</a:t>
            </a:r>
            <a:endParaRPr lang="en-US" sz="900" b="0" i="1"/>
          </a:p>
        </c:rich>
      </c:tx>
      <c:overlay val="0"/>
    </c:title>
    <c:autoTitleDeleted val="0"/>
    <c:plotArea>
      <c:layout>
        <c:manualLayout>
          <c:layoutTarget val="inner"/>
          <c:xMode val="edge"/>
          <c:yMode val="edge"/>
          <c:x val="0.47701654705330249"/>
          <c:y val="0.23589615310923295"/>
          <c:w val="0.48759993062898255"/>
          <c:h val="0.63188693504779336"/>
        </c:manualLayout>
      </c:layout>
      <c:barChart>
        <c:barDir val="bar"/>
        <c:grouping val="clustered"/>
        <c:varyColors val="0"/>
        <c:ser>
          <c:idx val="0"/>
          <c:order val="0"/>
          <c:spPr>
            <a:solidFill>
              <a:schemeClr val="bg2"/>
            </a:solidFill>
          </c:spPr>
          <c:invertIfNegative val="0"/>
          <c:dPt>
            <c:idx val="0"/>
            <c:invertIfNegative val="0"/>
            <c:bubble3D val="0"/>
            <c:extLst xmlns:c16r2="http://schemas.microsoft.com/office/drawing/2015/06/chart">
              <c:ext xmlns:c16="http://schemas.microsoft.com/office/drawing/2014/chart" uri="{C3380CC4-5D6E-409C-BE32-E72D297353CC}">
                <c16:uniqueId val="{00000000-FF9B-4722-BDC8-989B139D9B2D}"/>
              </c:ext>
            </c:extLst>
          </c:dPt>
          <c:dLbls>
            <c:dLbl>
              <c:idx val="0"/>
              <c:spPr/>
              <c:txPr>
                <a:bodyPr/>
                <a:lstStyle/>
                <a:p>
                  <a:pPr>
                    <a:defRPr b="1">
                      <a:solidFill>
                        <a:schemeClr val="tx1"/>
                      </a:solidFill>
                    </a:defRPr>
                  </a:pPr>
                  <a:endParaRPr lang="en-US"/>
                </a:p>
              </c:txPr>
              <c:dLblPos val="inBase"/>
              <c:showLegendKey val="0"/>
              <c:showVal val="1"/>
              <c:showCatName val="0"/>
              <c:showSerName val="0"/>
              <c:showPercent val="0"/>
              <c:showBubbleSize val="0"/>
            </c:dLbl>
            <c:spPr>
              <a:noFill/>
              <a:ln>
                <a:noFill/>
              </a:ln>
              <a:effectLst/>
            </c:spPr>
            <c:txPr>
              <a:bodyPr/>
              <a:lstStyle/>
              <a:p>
                <a:pPr>
                  <a:defRPr b="1">
                    <a:solidFill>
                      <a:schemeClr val="tx1"/>
                    </a:solidFill>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'KP Reporting'!$N$3:$N$6</c:f>
              <c:strCache>
                <c:ptCount val="4"/>
                <c:pt idx="0">
                  <c:v>The educational achievement/career of the person making the report would suffer.</c:v>
                </c:pt>
                <c:pt idx="1">
                  <c:v>The accused or their friends would retaliate against the person making the report.</c:v>
                </c:pt>
                <c:pt idx="2">
                  <c:v>The school would take steps to protect the person making the report from retaliation.</c:v>
                </c:pt>
                <c:pt idx="3">
                  <c:v>The school would take the report seriously.</c:v>
                </c:pt>
              </c:strCache>
            </c:strRef>
          </c:cat>
          <c:val>
            <c:numRef>
              <c:f>'KP Reporting'!$O$3:$O$6</c:f>
              <c:numCache>
                <c:formatCode>0%</c:formatCode>
                <c:ptCount val="4"/>
                <c:pt idx="0">
                  <c:v>0.40851063829787232</c:v>
                </c:pt>
                <c:pt idx="1">
                  <c:v>0.47033898305084748</c:v>
                </c:pt>
                <c:pt idx="2">
                  <c:v>0.90638297872340423</c:v>
                </c:pt>
                <c:pt idx="3">
                  <c:v>0.94957983193277307</c:v>
                </c:pt>
              </c:numCache>
            </c:numRef>
          </c:val>
          <c:extLst xmlns:c16r2="http://schemas.microsoft.com/office/drawing/2015/06/chart">
            <c:ext xmlns:c16="http://schemas.microsoft.com/office/drawing/2014/chart" uri="{C3380CC4-5D6E-409C-BE32-E72D297353CC}">
              <c16:uniqueId val="{00000001-FF9B-4722-BDC8-989B139D9B2D}"/>
            </c:ext>
          </c:extLst>
        </c:ser>
        <c:dLbls>
          <c:showLegendKey val="0"/>
          <c:showVal val="0"/>
          <c:showCatName val="0"/>
          <c:showSerName val="0"/>
          <c:showPercent val="0"/>
          <c:showBubbleSize val="0"/>
        </c:dLbls>
        <c:gapWidth val="75"/>
        <c:axId val="539151488"/>
        <c:axId val="539151880"/>
      </c:barChart>
      <c:catAx>
        <c:axId val="539151488"/>
        <c:scaling>
          <c:orientation val="minMax"/>
        </c:scaling>
        <c:delete val="0"/>
        <c:axPos val="l"/>
        <c:numFmt formatCode="General" sourceLinked="0"/>
        <c:majorTickMark val="none"/>
        <c:minorTickMark val="none"/>
        <c:tickLblPos val="nextTo"/>
        <c:txPr>
          <a:bodyPr anchor="ctr" anchorCtr="0"/>
          <a:lstStyle/>
          <a:p>
            <a:pPr>
              <a:defRPr sz="800"/>
            </a:pPr>
            <a:endParaRPr lang="en-US"/>
          </a:p>
        </c:txPr>
        <c:crossAx val="539151880"/>
        <c:crosses val="autoZero"/>
        <c:auto val="1"/>
        <c:lblAlgn val="l"/>
        <c:lblOffset val="100"/>
        <c:tickLblSkip val="1"/>
        <c:noMultiLvlLbl val="0"/>
      </c:catAx>
      <c:valAx>
        <c:axId val="539151880"/>
        <c:scaling>
          <c:orientation val="minMax"/>
        </c:scaling>
        <c:delete val="0"/>
        <c:axPos val="b"/>
        <c:majorGridlines>
          <c:spPr>
            <a:ln>
              <a:solidFill>
                <a:schemeClr val="bg2"/>
              </a:solidFill>
            </a:ln>
          </c:spPr>
        </c:majorGridlines>
        <c:numFmt formatCode="0%" sourceLinked="0"/>
        <c:majorTickMark val="none"/>
        <c:minorTickMark val="none"/>
        <c:tickLblPos val="nextTo"/>
        <c:spPr>
          <a:ln>
            <a:noFill/>
          </a:ln>
        </c:spPr>
        <c:txPr>
          <a:bodyPr/>
          <a:lstStyle/>
          <a:p>
            <a:pPr>
              <a:defRPr sz="900"/>
            </a:pPr>
            <a:endParaRPr lang="en-US"/>
          </a:p>
        </c:txPr>
        <c:crossAx val="539151488"/>
        <c:crossesAt val="1"/>
        <c:crossBetween val="between"/>
        <c:majorUnit val="0.2"/>
      </c:valAx>
    </c:plotArea>
    <c:plotVisOnly val="0"/>
    <c:dispBlanksAs val="gap"/>
    <c:showDLblsOverMax val="0"/>
  </c:chart>
  <c:spPr>
    <a:ln>
      <a:solidFill>
        <a:schemeClr val="accent3"/>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000" b="0" i="0" u="none" strike="noStrike" kern="1200" spc="0" baseline="0">
                <a:solidFill>
                  <a:schemeClr val="tx1"/>
                </a:solidFill>
                <a:latin typeface="+mn-lt"/>
                <a:ea typeface="+mn-ea"/>
                <a:cs typeface="+mn-cs"/>
              </a:defRPr>
            </a:pPr>
            <a:r>
              <a:rPr lang="en-US" sz="1000" b="1">
                <a:solidFill>
                  <a:schemeClr val="tx1"/>
                </a:solidFill>
              </a:rPr>
              <a:t>Experiences with Sexual Harassment</a:t>
            </a:r>
          </a:p>
        </c:rich>
      </c:tx>
      <c:layout>
        <c:manualLayout>
          <c:xMode val="edge"/>
          <c:yMode val="edge"/>
          <c:x val="3.9796104434314146E-2"/>
          <c:y val="4.6290558576437386E-2"/>
        </c:manualLayout>
      </c:layout>
      <c:overlay val="0"/>
      <c:spPr>
        <a:noFill/>
        <a:ln>
          <a:noFill/>
        </a:ln>
        <a:effectLst/>
      </c:spPr>
      <c:txPr>
        <a:bodyPr rot="0" spcFirstLastPara="1" vertOverflow="ellipsis" vert="horz" wrap="square" anchor="ctr" anchorCtr="1"/>
        <a:lstStyle/>
        <a:p>
          <a:pPr algn="ctr">
            <a:defRPr sz="10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'SV Experiences'!$U$3:$U$6</c:f>
              <c:strCache>
                <c:ptCount val="4"/>
                <c:pt idx="0">
                  <c:v>Seemed to be bribing you if you agreed to a romantic or sexual relationship</c:v>
                </c:pt>
                <c:pt idx="1">
                  <c:v>Sent offensive sexual content via email, text, or social media</c:v>
                </c:pt>
                <c:pt idx="2">
                  <c:v>Said crude sexual things to you</c:v>
                </c:pt>
                <c:pt idx="3">
                  <c:v>Made sexist remarks or jokes in your presence</c:v>
                </c:pt>
              </c:strCache>
            </c:strRef>
          </c:cat>
          <c:val>
            <c:numRef>
              <c:f>'SV Experiences'!$V$3:$V$6</c:f>
              <c:numCache>
                <c:formatCode>0%</c:formatCode>
                <c:ptCount val="4"/>
                <c:pt idx="0">
                  <c:v>8.3333333333333332E-3</c:v>
                </c:pt>
                <c:pt idx="1">
                  <c:v>8.3333333333333329E-2</c:v>
                </c:pt>
                <c:pt idx="2">
                  <c:v>9.166666666666666E-2</c:v>
                </c:pt>
                <c:pt idx="3">
                  <c:v>0.38750000000000001</c:v>
                </c:pt>
              </c:numCache>
            </c:numRef>
          </c:val>
          <c:extLst xmlns:c16r2="http://schemas.microsoft.com/office/drawing/2015/06/chart">
            <c:ext xmlns:c16="http://schemas.microsoft.com/office/drawing/2014/chart" uri="{C3380CC4-5D6E-409C-BE32-E72D297353CC}">
              <c16:uniqueId val="{00000000-04DC-4CF5-AA98-9957065FDFF0}"/>
            </c:ext>
          </c:extLst>
        </c:ser>
        <c:dLbls>
          <c:showLegendKey val="0"/>
          <c:showVal val="0"/>
          <c:showCatName val="0"/>
          <c:showSerName val="0"/>
          <c:showPercent val="0"/>
          <c:showBubbleSize val="0"/>
        </c:dLbls>
        <c:gapWidth val="86"/>
        <c:axId val="539153056"/>
        <c:axId val="539153448"/>
      </c:barChart>
      <c:catAx>
        <c:axId val="539153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153448"/>
        <c:crosses val="autoZero"/>
        <c:auto val="1"/>
        <c:lblAlgn val="ctr"/>
        <c:lblOffset val="100"/>
        <c:noMultiLvlLbl val="0"/>
      </c:catAx>
      <c:valAx>
        <c:axId val="539153448"/>
        <c:scaling>
          <c:orientation val="minMax"/>
          <c:max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153056"/>
        <c:crosses val="autoZero"/>
        <c:crossBetween val="between"/>
        <c:majorUnit val="0.1"/>
      </c:valAx>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000"/>
            </a:pPr>
            <a:r>
              <a:rPr lang="en-US" sz="1000"/>
              <a:t>Unwanted Sexual</a:t>
            </a:r>
            <a:r>
              <a:rPr lang="en-US" sz="1000" baseline="0"/>
              <a:t> Contact - Prior to College</a:t>
            </a:r>
          </a:p>
        </c:rich>
      </c:tx>
      <c:overlay val="0"/>
    </c:title>
    <c:autoTitleDeleted val="0"/>
    <c:plotArea>
      <c:layout/>
      <c:doughnut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0656-4D1B-AB6C-81256C0D496A}"/>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 SV'!$T$4:$T$6</c:f>
              <c:strCache>
                <c:ptCount val="2"/>
                <c:pt idx="0">
                  <c:v>Yes</c:v>
                </c:pt>
                <c:pt idx="1">
                  <c:v>No</c:v>
                </c:pt>
              </c:strCache>
            </c:strRef>
          </c:cat>
          <c:val>
            <c:numRef>
              <c:f>'Prior SV'!$U$4:$U$6</c:f>
              <c:numCache>
                <c:formatCode>0%</c:formatCode>
                <c:ptCount val="3"/>
                <c:pt idx="0">
                  <c:v>0.19665271966527198</c:v>
                </c:pt>
                <c:pt idx="1">
                  <c:v>0.80334728033472802</c:v>
                </c:pt>
              </c:numCache>
            </c:numRef>
          </c:val>
          <c:extLst xmlns:c16r2="http://schemas.microsoft.com/office/drawing/2015/06/chart">
            <c:ext xmlns:c16="http://schemas.microsoft.com/office/drawing/2014/chart" uri="{C3380CC4-5D6E-409C-BE32-E72D297353CC}">
              <c16:uniqueId val="{00000002-0656-4D1B-AB6C-81256C0D496A}"/>
            </c:ext>
          </c:extLst>
        </c:ser>
        <c:dLbls>
          <c:showLegendKey val="0"/>
          <c:showVal val="0"/>
          <c:showCatName val="0"/>
          <c:showSerName val="0"/>
          <c:showPercent val="1"/>
          <c:showBubbleSize val="0"/>
          <c:showLeaderLines val="1"/>
        </c:dLbls>
        <c:firstSliceAng val="0"/>
        <c:holeSize val="50"/>
      </c:doughnutChart>
    </c:plotArea>
    <c:legend>
      <c:legendPos val="r"/>
      <c:legendEntry>
        <c:idx val="2"/>
        <c:delete val="1"/>
      </c:legendEntry>
      <c:overlay val="0"/>
    </c:legend>
    <c:plotVisOnly val="0"/>
    <c:dispBlanksAs val="gap"/>
    <c:showDLblsOverMax val="0"/>
  </c:chart>
  <c:spPr>
    <a:ln>
      <a:solidFill>
        <a:schemeClr val="accent3"/>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000" b="0"/>
            </a:pPr>
            <a:r>
              <a:rPr lang="en-US" sz="1000" b="1"/>
              <a:t>Percent of respondents that</a:t>
            </a:r>
            <a:r>
              <a:rPr lang="en-US" sz="1000" b="1" baseline="0"/>
              <a:t> </a:t>
            </a:r>
            <a:r>
              <a:rPr lang="en-US" sz="1000" b="1"/>
              <a:t>rated themselves</a:t>
            </a:r>
            <a:r>
              <a:rPr lang="en-US" sz="1000" b="1" baseline="0"/>
              <a:t> and their peers </a:t>
            </a:r>
            <a:r>
              <a:rPr lang="en-US" sz="1000" b="1"/>
              <a:t>as likely/very likely to engage in the following behaviors:</a:t>
            </a:r>
          </a:p>
        </c:rich>
      </c:tx>
      <c:overlay val="0"/>
    </c:title>
    <c:autoTitleDeleted val="0"/>
    <c:plotArea>
      <c:layout/>
      <c:barChart>
        <c:barDir val="bar"/>
        <c:grouping val="clustered"/>
        <c:varyColors val="0"/>
        <c:ser>
          <c:idx val="2"/>
          <c:order val="0"/>
          <c:tx>
            <c:strRef>
              <c:f>'Community Behaviors'!$W$2</c:f>
              <c:strCache>
                <c:ptCount val="1"/>
                <c:pt idx="0">
                  <c:v>Peers</c:v>
                </c:pt>
              </c:strCache>
            </c:strRef>
          </c:tx>
          <c:spPr>
            <a:solidFill>
              <a:schemeClr val="accent6"/>
            </a:solidFill>
          </c:spPr>
          <c:invertIfNegative val="0"/>
          <c:dLbls>
            <c:spPr>
              <a:noFill/>
              <a:ln>
                <a:noFill/>
              </a:ln>
              <a:effectLst/>
            </c:spPr>
            <c:txPr>
              <a:bodyPr/>
              <a:lstStyle/>
              <a:p>
                <a:pPr>
                  <a:defRPr b="1">
                    <a:solidFill>
                      <a:schemeClr val="bg1"/>
                    </a:solidFill>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'Community Behaviors'!$T$3:$T$6</c:f>
              <c:strCache>
                <c:ptCount val="4"/>
                <c:pt idx="0">
                  <c:v>Ask someone who looks very upset at a party if they are ok or need help</c:v>
                </c:pt>
                <c:pt idx="1">
                  <c:v>Confront a friend who says that they had sex with someone who was passed out or didn't give consent</c:v>
                </c:pt>
                <c:pt idx="2">
                  <c:v>Express discomfort if someone says that sexual assault victims are to blame for being assaulted</c:v>
                </c:pt>
                <c:pt idx="3">
                  <c:v>Decide not to have sex with someone if they are drunk</c:v>
                </c:pt>
              </c:strCache>
            </c:strRef>
          </c:cat>
          <c:val>
            <c:numRef>
              <c:f>'Community Behaviors'!$W$3:$W$6</c:f>
              <c:numCache>
                <c:formatCode>0%</c:formatCode>
                <c:ptCount val="4"/>
                <c:pt idx="0">
                  <c:v>0.91592920353982299</c:v>
                </c:pt>
                <c:pt idx="1">
                  <c:v>0.88053097345132747</c:v>
                </c:pt>
                <c:pt idx="2">
                  <c:v>0.89380530973451322</c:v>
                </c:pt>
                <c:pt idx="3">
                  <c:v>0.87168141592920356</c:v>
                </c:pt>
              </c:numCache>
            </c:numRef>
          </c:val>
          <c:extLst xmlns:c16r2="http://schemas.microsoft.com/office/drawing/2015/06/chart">
            <c:ext xmlns:c16="http://schemas.microsoft.com/office/drawing/2014/chart" uri="{C3380CC4-5D6E-409C-BE32-E72D297353CC}">
              <c16:uniqueId val="{00000000-186A-47C7-944E-E5B4D1AB12F8}"/>
            </c:ext>
          </c:extLst>
        </c:ser>
        <c:ser>
          <c:idx val="3"/>
          <c:order val="1"/>
          <c:tx>
            <c:strRef>
              <c:f>'Community Behaviors'!$X$2</c:f>
              <c:strCache>
                <c:ptCount val="1"/>
                <c:pt idx="0">
                  <c:v>Self</c:v>
                </c:pt>
              </c:strCache>
            </c:strRef>
          </c:tx>
          <c:spPr>
            <a:solidFill>
              <a:schemeClr val="accent1"/>
            </a:solidFill>
          </c:spPr>
          <c:invertIfNegative val="0"/>
          <c:dLbls>
            <c:spPr>
              <a:noFill/>
              <a:ln>
                <a:noFill/>
              </a:ln>
              <a:effectLst/>
            </c:spPr>
            <c:txPr>
              <a:bodyPr/>
              <a:lstStyle/>
              <a:p>
                <a:pPr>
                  <a:defRPr b="1"/>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'Community Behaviors'!$T$3:$T$6</c:f>
              <c:strCache>
                <c:ptCount val="4"/>
                <c:pt idx="0">
                  <c:v>Ask someone who looks very upset at a party if they are ok or need help</c:v>
                </c:pt>
                <c:pt idx="1">
                  <c:v>Confront a friend who says that they had sex with someone who was passed out or didn't give consent</c:v>
                </c:pt>
                <c:pt idx="2">
                  <c:v>Express discomfort if someone says that sexual assault victims are to blame for being assaulted</c:v>
                </c:pt>
                <c:pt idx="3">
                  <c:v>Decide not to have sex with someone if they are drunk</c:v>
                </c:pt>
              </c:strCache>
            </c:strRef>
          </c:cat>
          <c:val>
            <c:numRef>
              <c:f>'Community Behaviors'!$X$3:$X$6</c:f>
              <c:numCache>
                <c:formatCode>0%</c:formatCode>
                <c:ptCount val="4"/>
                <c:pt idx="0">
                  <c:v>0.91739130434782612</c:v>
                </c:pt>
                <c:pt idx="1">
                  <c:v>0.92608695652173911</c:v>
                </c:pt>
                <c:pt idx="2">
                  <c:v>0.93913043478260871</c:v>
                </c:pt>
                <c:pt idx="3">
                  <c:v>0.97826086956521741</c:v>
                </c:pt>
              </c:numCache>
            </c:numRef>
          </c:val>
          <c:extLst xmlns:c16r2="http://schemas.microsoft.com/office/drawing/2015/06/chart">
            <c:ext xmlns:c16="http://schemas.microsoft.com/office/drawing/2014/chart" uri="{C3380CC4-5D6E-409C-BE32-E72D297353CC}">
              <c16:uniqueId val="{00000001-186A-47C7-944E-E5B4D1AB12F8}"/>
            </c:ext>
          </c:extLst>
        </c:ser>
        <c:dLbls>
          <c:showLegendKey val="0"/>
          <c:showVal val="0"/>
          <c:showCatName val="0"/>
          <c:showSerName val="0"/>
          <c:showPercent val="0"/>
          <c:showBubbleSize val="0"/>
        </c:dLbls>
        <c:gapWidth val="75"/>
        <c:axId val="539154624"/>
        <c:axId val="539155016"/>
      </c:barChart>
      <c:catAx>
        <c:axId val="539154624"/>
        <c:scaling>
          <c:orientation val="minMax"/>
        </c:scaling>
        <c:delete val="0"/>
        <c:axPos val="l"/>
        <c:numFmt formatCode="General" sourceLinked="0"/>
        <c:majorTickMark val="none"/>
        <c:minorTickMark val="none"/>
        <c:tickLblPos val="nextTo"/>
        <c:txPr>
          <a:bodyPr/>
          <a:lstStyle/>
          <a:p>
            <a:pPr>
              <a:defRPr sz="900"/>
            </a:pPr>
            <a:endParaRPr lang="en-US"/>
          </a:p>
        </c:txPr>
        <c:crossAx val="539155016"/>
        <c:crosses val="autoZero"/>
        <c:auto val="1"/>
        <c:lblAlgn val="ctr"/>
        <c:lblOffset val="100"/>
        <c:noMultiLvlLbl val="0"/>
      </c:catAx>
      <c:valAx>
        <c:axId val="539155016"/>
        <c:scaling>
          <c:orientation val="minMax"/>
        </c:scaling>
        <c:delete val="0"/>
        <c:axPos val="b"/>
        <c:majorGridlines/>
        <c:numFmt formatCode="0%" sourceLinked="1"/>
        <c:majorTickMark val="out"/>
        <c:minorTickMark val="none"/>
        <c:tickLblPos val="nextTo"/>
        <c:spPr>
          <a:ln>
            <a:noFill/>
          </a:ln>
        </c:spPr>
        <c:crossAx val="539154624"/>
        <c:crosses val="autoZero"/>
        <c:crossBetween val="between"/>
        <c:majorUnit val="0.2"/>
      </c:val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Percent of </a:t>
            </a:r>
            <a:r>
              <a:rPr lang="en-US" sz="1000" b="1" i="0" u="none" strike="noStrike" kern="1200" baseline="0">
                <a:solidFill>
                  <a:srgbClr val="4F5861"/>
                </a:solidFill>
                <a:latin typeface="+mn-lt"/>
                <a:ea typeface="+mn-ea"/>
                <a:cs typeface="+mn-cs"/>
              </a:rPr>
              <a:t>respondents who either agreed/strongly agreed with </a:t>
            </a:r>
            <a:br>
              <a:rPr lang="en-US" sz="1000" b="1" i="0" u="none" strike="noStrike" kern="1200" baseline="0">
                <a:solidFill>
                  <a:srgbClr val="4F5861"/>
                </a:solidFill>
                <a:latin typeface="+mn-lt"/>
                <a:ea typeface="+mn-ea"/>
                <a:cs typeface="+mn-cs"/>
              </a:rPr>
            </a:br>
            <a:r>
              <a:rPr lang="en-US" sz="1000" b="1" i="0" u="none" strike="noStrike" kern="1200" baseline="0">
                <a:solidFill>
                  <a:srgbClr val="4F5861"/>
                </a:solidFill>
                <a:latin typeface="+mn-lt"/>
                <a:ea typeface="+mn-ea"/>
                <a:cs typeface="+mn-cs"/>
              </a:rPr>
              <a:t>or were unsure about </a:t>
            </a:r>
            <a:r>
              <a:rPr lang="en-US" sz="1000"/>
              <a:t>the following statements:</a:t>
            </a:r>
          </a:p>
        </c:rich>
      </c:tx>
      <c:overlay val="0"/>
    </c:title>
    <c:autoTitleDeleted val="0"/>
    <c:plotArea>
      <c:layout/>
      <c:barChart>
        <c:barDir val="bar"/>
        <c:grouping val="stacked"/>
        <c:varyColors val="0"/>
        <c:ser>
          <c:idx val="0"/>
          <c:order val="0"/>
          <c:tx>
            <c:strRef>
              <c:f>'Community Attitudes'!$N$11</c:f>
              <c:strCache>
                <c:ptCount val="1"/>
                <c:pt idx="0">
                  <c:v>Percent Agreed/
Strongly Agreed</c:v>
                </c:pt>
              </c:strCache>
            </c:strRef>
          </c:tx>
          <c:invertIfNegative val="0"/>
          <c:dPt>
            <c:idx val="4"/>
            <c:invertIfNegative val="0"/>
            <c:bubble3D val="0"/>
            <c:spPr>
              <a:solidFill>
                <a:schemeClr val="accent1"/>
              </a:solidFill>
            </c:spPr>
            <c:extLst xmlns:c16r2="http://schemas.microsoft.com/office/drawing/2015/06/chart">
              <c:ext xmlns:c16="http://schemas.microsoft.com/office/drawing/2014/chart" uri="{C3380CC4-5D6E-409C-BE32-E72D297353CC}">
                <c16:uniqueId val="{00000001-3C62-45C9-BF04-10E779BE3F91}"/>
              </c:ext>
            </c:extLst>
          </c:dPt>
          <c:dPt>
            <c:idx val="5"/>
            <c:invertIfNegative val="0"/>
            <c:bubble3D val="0"/>
            <c:spPr>
              <a:solidFill>
                <a:schemeClr val="accent1"/>
              </a:solidFill>
              <a:ln>
                <a:noFill/>
              </a:ln>
            </c:spPr>
            <c:extLst xmlns:c16r2="http://schemas.microsoft.com/office/drawing/2015/06/chart">
              <c:ext xmlns:c16="http://schemas.microsoft.com/office/drawing/2014/chart" uri="{C3380CC4-5D6E-409C-BE32-E72D297353CC}">
                <c16:uniqueId val="{00000003-3C62-45C9-BF04-10E779BE3F91}"/>
              </c:ext>
            </c:extLst>
          </c:dPt>
          <c:dPt>
            <c:idx val="6"/>
            <c:invertIfNegative val="0"/>
            <c:bubble3D val="0"/>
            <c:spPr>
              <a:solidFill>
                <a:schemeClr val="accent1"/>
              </a:solidFill>
            </c:spPr>
            <c:extLst xmlns:c16r2="http://schemas.microsoft.com/office/drawing/2015/06/chart">
              <c:ext xmlns:c16="http://schemas.microsoft.com/office/drawing/2014/chart" uri="{C3380CC4-5D6E-409C-BE32-E72D297353CC}">
                <c16:uniqueId val="{00000005-3C62-45C9-BF04-10E779BE3F91}"/>
              </c:ext>
            </c:extLst>
          </c:dPt>
          <c:dPt>
            <c:idx val="7"/>
            <c:invertIfNegative val="0"/>
            <c:bubble3D val="0"/>
            <c:spPr>
              <a:solidFill>
                <a:schemeClr val="accent1"/>
              </a:solidFill>
            </c:spPr>
            <c:extLst xmlns:c16r2="http://schemas.microsoft.com/office/drawing/2015/06/chart">
              <c:ext xmlns:c16="http://schemas.microsoft.com/office/drawing/2014/chart" uri="{C3380CC4-5D6E-409C-BE32-E72D297353CC}">
                <c16:uniqueId val="{00000007-3C62-45C9-BF04-10E779BE3F91}"/>
              </c:ext>
            </c:extLst>
          </c:dPt>
          <c:dPt>
            <c:idx val="8"/>
            <c:invertIfNegative val="0"/>
            <c:bubble3D val="0"/>
            <c:spPr>
              <a:solidFill>
                <a:schemeClr val="tx2"/>
              </a:solidFill>
            </c:spPr>
            <c:extLst xmlns:c16r2="http://schemas.microsoft.com/office/drawing/2015/06/chart">
              <c:ext xmlns:c16="http://schemas.microsoft.com/office/drawing/2014/chart" uri="{C3380CC4-5D6E-409C-BE32-E72D297353CC}">
                <c16:uniqueId val="{00000009-3C62-45C9-BF04-10E779BE3F91}"/>
              </c:ext>
            </c:extLst>
          </c:dPt>
          <c:dPt>
            <c:idx val="9"/>
            <c:invertIfNegative val="0"/>
            <c:bubble3D val="0"/>
            <c:spPr>
              <a:solidFill>
                <a:schemeClr val="tx2"/>
              </a:solidFill>
            </c:spPr>
            <c:extLst xmlns:c16r2="http://schemas.microsoft.com/office/drawing/2015/06/chart">
              <c:ext xmlns:c16="http://schemas.microsoft.com/office/drawing/2014/chart" uri="{C3380CC4-5D6E-409C-BE32-E72D297353CC}">
                <c16:uniqueId val="{0000000B-3C62-45C9-BF04-10E779BE3F91}"/>
              </c:ext>
            </c:extLst>
          </c:dPt>
          <c:dPt>
            <c:idx val="10"/>
            <c:invertIfNegative val="0"/>
            <c:bubble3D val="0"/>
            <c:spPr>
              <a:solidFill>
                <a:schemeClr val="tx2"/>
              </a:solidFill>
            </c:spPr>
            <c:extLst xmlns:c16r2="http://schemas.microsoft.com/office/drawing/2015/06/chart">
              <c:ext xmlns:c16="http://schemas.microsoft.com/office/drawing/2014/chart" uri="{C3380CC4-5D6E-409C-BE32-E72D297353CC}">
                <c16:uniqueId val="{0000000D-3C62-45C9-BF04-10E779BE3F91}"/>
              </c:ext>
            </c:extLst>
          </c:dPt>
          <c:dLbls>
            <c:dLbl>
              <c:idx val="0"/>
              <c:layout>
                <c:manualLayout>
                  <c:x val="8.1773683385131524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960-4724-9201-D1E60523B6AE}"/>
                </c:ext>
                <c:ext xmlns:c15="http://schemas.microsoft.com/office/drawing/2012/chart" uri="{CE6537A1-D6FC-4f65-9D91-7224C49458BB}"/>
              </c:extLst>
            </c:dLbl>
            <c:dLbl>
              <c:idx val="1"/>
              <c:layout>
                <c:manualLayout>
                  <c:x val="5.842368246395309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960-4724-9201-D1E60523B6AE}"/>
                </c:ext>
                <c:ext xmlns:c15="http://schemas.microsoft.com/office/drawing/2012/chart" uri="{CE6537A1-D6FC-4f65-9D91-7224C49458BB}"/>
              </c:extLst>
            </c:dLbl>
            <c:spPr>
              <a:noFill/>
              <a:ln>
                <a:noFill/>
              </a:ln>
              <a:effectLst/>
            </c:spPr>
            <c:txPr>
              <a:bodyPr/>
              <a:lstStyle/>
              <a:p>
                <a:pPr>
                  <a:defRPr b="1"/>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'Community Attitudes'!$M$17:$M$21</c:f>
              <c:strCache>
                <c:ptCount val="5"/>
                <c:pt idx="0">
                  <c:v>Sexual violence and rape happen because people put themselves in bad situations.</c:v>
                </c:pt>
                <c:pt idx="1">
                  <c:v>A person who is sexually assaulted or raped while she or he is drunk is at least somewhat responsible for putting themselves in that position.</c:v>
                </c:pt>
                <c:pt idx="2">
                  <c:v>If a woman hooks up with a lot of men, eventually she is going to get into trouble.</c:v>
                </c:pt>
                <c:pt idx="3">
                  <c:v>Sexual violence and rape happen because men can get carried away in sexual situations once they've started.</c:v>
                </c:pt>
                <c:pt idx="4">
                  <c:v>Rape and sexual violence can happen unintentionally, especially if alcohol is involved.</c:v>
                </c:pt>
              </c:strCache>
            </c:strRef>
          </c:cat>
          <c:val>
            <c:numRef>
              <c:f>'Community Attitudes'!$N$17:$N$21</c:f>
              <c:numCache>
                <c:formatCode>0%</c:formatCode>
                <c:ptCount val="5"/>
                <c:pt idx="0">
                  <c:v>9.3333333333333338E-2</c:v>
                </c:pt>
                <c:pt idx="1">
                  <c:v>0.11555555555555555</c:v>
                </c:pt>
                <c:pt idx="2">
                  <c:v>0.21238938053097345</c:v>
                </c:pt>
                <c:pt idx="3">
                  <c:v>0.25221238938053098</c:v>
                </c:pt>
                <c:pt idx="4">
                  <c:v>0.38392857142857145</c:v>
                </c:pt>
              </c:numCache>
            </c:numRef>
          </c:val>
          <c:extLst xmlns:c16r2="http://schemas.microsoft.com/office/drawing/2015/06/chart">
            <c:ext xmlns:c16="http://schemas.microsoft.com/office/drawing/2014/chart" uri="{C3380CC4-5D6E-409C-BE32-E72D297353CC}">
              <c16:uniqueId val="{0000000E-3C62-45C9-BF04-10E779BE3F91}"/>
            </c:ext>
          </c:extLst>
        </c:ser>
        <c:ser>
          <c:idx val="1"/>
          <c:order val="1"/>
          <c:tx>
            <c:strRef>
              <c:f>'Community Attitudes'!$O$11</c:f>
              <c:strCache>
                <c:ptCount val="1"/>
                <c:pt idx="0">
                  <c:v>Percent Unsure</c:v>
                </c:pt>
              </c:strCache>
            </c:strRef>
          </c:tx>
          <c:invertIfNegative val="0"/>
          <c:dLbls>
            <c:dLbl>
              <c:idx val="0"/>
              <c:layout>
                <c:manualLayout>
                  <c:x val="5.7307783388561601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3C62-45C9-BF04-10E779BE3F91}"/>
                </c:ext>
                <c:ext xmlns:c15="http://schemas.microsoft.com/office/drawing/2012/chart" uri="{CE6537A1-D6FC-4f65-9D91-7224C49458BB}"/>
              </c:extLst>
            </c:dLbl>
            <c:dLbl>
              <c:idx val="1"/>
              <c:layout>
                <c:manualLayout>
                  <c:x val="4.761548843951019E-2"/>
                  <c:y val="1.3224438929749281E-3"/>
                </c:manualLayout>
              </c:layout>
              <c:spPr>
                <a:noFill/>
                <a:ln>
                  <a:noFill/>
                </a:ln>
                <a:effectLst/>
              </c:spPr>
              <c:txPr>
                <a:bodyPr wrap="square" lIns="38100" tIns="19050" rIns="38100" bIns="19050" anchor="ctr">
                  <a:noAutofit/>
                </a:bodyPr>
                <a:lstStyle/>
                <a:p>
                  <a:pPr>
                    <a:defRPr b="1"/>
                  </a:pPr>
                  <a:endParaRPr lang="en-US"/>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960-4724-9201-D1E60523B6AE}"/>
                </c:ext>
                <c:ext xmlns:c15="http://schemas.microsoft.com/office/drawing/2012/chart" uri="{CE6537A1-D6FC-4f65-9D91-7224C49458BB}">
                  <c15:layout>
                    <c:manualLayout>
                      <c:w val="5.4842470250055758E-2"/>
                      <c:h val="4.2728266311460317E-2"/>
                    </c:manualLayout>
                  </c15:layout>
                </c:ext>
              </c:extLst>
            </c:dLbl>
            <c:dLbl>
              <c:idx val="2"/>
              <c:layout>
                <c:manualLayout>
                  <c:x val="5.8526435049955583E-2"/>
                  <c:y val="2.6448877859498563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960-4724-9201-D1E60523B6AE}"/>
                </c:ext>
                <c:ext xmlns:c15="http://schemas.microsoft.com/office/drawing/2012/chart" uri="{CE6537A1-D6FC-4f65-9D91-7224C49458BB}"/>
              </c:extLst>
            </c:dLbl>
            <c:dLbl>
              <c:idx val="3"/>
              <c:layout>
                <c:manualLayout>
                  <c:x val="6.4390896600192468E-2"/>
                  <c:y val="3.5456074453382914E-4"/>
                </c:manualLayout>
              </c:layout>
              <c:spPr>
                <a:noFill/>
                <a:ln>
                  <a:noFill/>
                </a:ln>
                <a:effectLst/>
              </c:spPr>
              <c:txPr>
                <a:bodyPr wrap="square" lIns="38100" tIns="19050" rIns="38100" bIns="19050" anchor="ctr">
                  <a:noAutofit/>
                </a:bodyPr>
                <a:lstStyle/>
                <a:p>
                  <a:pPr>
                    <a:defRPr b="1"/>
                  </a:pPr>
                  <a:endParaRPr lang="en-US"/>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3C62-45C9-BF04-10E779BE3F91}"/>
                </c:ext>
                <c:ext xmlns:c15="http://schemas.microsoft.com/office/drawing/2012/chart" uri="{CE6537A1-D6FC-4f65-9D91-7224C49458BB}">
                  <c15:layout>
                    <c:manualLayout>
                      <c:w val="8.8045911355741815E-2"/>
                      <c:h val="4.5455994698386917E-2"/>
                    </c:manualLayout>
                  </c15:layout>
                </c:ext>
              </c:extLst>
            </c:dLbl>
            <c:dLbl>
              <c:idx val="4"/>
              <c:layout>
                <c:manualLayout>
                  <c:x val="6.5956375685622626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3C62-45C9-BF04-10E779BE3F91}"/>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'Community Attitudes'!$M$17:$M$21</c:f>
              <c:strCache>
                <c:ptCount val="5"/>
                <c:pt idx="0">
                  <c:v>Sexual violence and rape happen because people put themselves in bad situations.</c:v>
                </c:pt>
                <c:pt idx="1">
                  <c:v>A person who is sexually assaulted or raped while she or he is drunk is at least somewhat responsible for putting themselves in that position.</c:v>
                </c:pt>
                <c:pt idx="2">
                  <c:v>If a woman hooks up with a lot of men, eventually she is going to get into trouble.</c:v>
                </c:pt>
                <c:pt idx="3">
                  <c:v>Sexual violence and rape happen because men can get carried away in sexual situations once they've started.</c:v>
                </c:pt>
                <c:pt idx="4">
                  <c:v>Rape and sexual violence can happen unintentionally, especially if alcohol is involved.</c:v>
                </c:pt>
              </c:strCache>
            </c:strRef>
          </c:cat>
          <c:val>
            <c:numRef>
              <c:f>'Community Attitudes'!$O$17:$O$21</c:f>
              <c:numCache>
                <c:formatCode>0%</c:formatCode>
                <c:ptCount val="5"/>
                <c:pt idx="0">
                  <c:v>7.1111111111111111E-2</c:v>
                </c:pt>
                <c:pt idx="1">
                  <c:v>4.4444444444444446E-2</c:v>
                </c:pt>
                <c:pt idx="2">
                  <c:v>8.4070796460176997E-2</c:v>
                </c:pt>
                <c:pt idx="3">
                  <c:v>8.4070796460176997E-2</c:v>
                </c:pt>
                <c:pt idx="4">
                  <c:v>9.8214285714285712E-2</c:v>
                </c:pt>
              </c:numCache>
            </c:numRef>
          </c:val>
          <c:extLst xmlns:c16r2="http://schemas.microsoft.com/office/drawing/2015/06/chart">
            <c:ext xmlns:c16="http://schemas.microsoft.com/office/drawing/2014/chart" uri="{C3380CC4-5D6E-409C-BE32-E72D297353CC}">
              <c16:uniqueId val="{00000012-3C62-45C9-BF04-10E779BE3F91}"/>
            </c:ext>
          </c:extLst>
        </c:ser>
        <c:dLbls>
          <c:showLegendKey val="0"/>
          <c:showVal val="0"/>
          <c:showCatName val="0"/>
          <c:showSerName val="0"/>
          <c:showPercent val="0"/>
          <c:showBubbleSize val="0"/>
        </c:dLbls>
        <c:gapWidth val="55"/>
        <c:overlap val="100"/>
        <c:axId val="539155800"/>
        <c:axId val="539156192"/>
      </c:barChart>
      <c:catAx>
        <c:axId val="539155800"/>
        <c:scaling>
          <c:orientation val="minMax"/>
        </c:scaling>
        <c:delete val="0"/>
        <c:axPos val="l"/>
        <c:numFmt formatCode="General" sourceLinked="0"/>
        <c:majorTickMark val="none"/>
        <c:minorTickMark val="none"/>
        <c:tickLblPos val="nextTo"/>
        <c:txPr>
          <a:bodyPr/>
          <a:lstStyle/>
          <a:p>
            <a:pPr>
              <a:defRPr sz="900"/>
            </a:pPr>
            <a:endParaRPr lang="en-US"/>
          </a:p>
        </c:txPr>
        <c:crossAx val="539156192"/>
        <c:crosses val="autoZero"/>
        <c:auto val="1"/>
        <c:lblAlgn val="ctr"/>
        <c:lblOffset val="100"/>
        <c:noMultiLvlLbl val="0"/>
      </c:catAx>
      <c:valAx>
        <c:axId val="539156192"/>
        <c:scaling>
          <c:orientation val="minMax"/>
          <c:max val="0.5"/>
          <c:min val="0"/>
        </c:scaling>
        <c:delete val="0"/>
        <c:axPos val="b"/>
        <c:majorGridlines>
          <c:spPr>
            <a:ln>
              <a:solidFill>
                <a:schemeClr val="bg2"/>
              </a:solidFill>
            </a:ln>
          </c:spPr>
        </c:majorGridlines>
        <c:numFmt formatCode="0%" sourceLinked="0"/>
        <c:majorTickMark val="none"/>
        <c:minorTickMark val="none"/>
        <c:tickLblPos val="nextTo"/>
        <c:spPr>
          <a:ln>
            <a:noFill/>
          </a:ln>
        </c:spPr>
        <c:crossAx val="539155800"/>
        <c:crosses val="autoZero"/>
        <c:crossBetween val="between"/>
        <c:majorUnit val="0.1"/>
      </c:valAx>
    </c:plotArea>
    <c:legend>
      <c:legendPos val="r"/>
      <c:overlay val="0"/>
      <c:txPr>
        <a:bodyPr/>
        <a:lstStyle/>
        <a:p>
          <a:pPr>
            <a:defRPr sz="900"/>
          </a:pPr>
          <a:endParaRPr lang="en-US"/>
        </a:p>
      </c:txPr>
    </c:legend>
    <c:plotVisOnly val="0"/>
    <c:dispBlanksAs val="gap"/>
    <c:showDLblsOverMax val="0"/>
  </c:chart>
  <c:spPr>
    <a:ln>
      <a:solidFill>
        <a:schemeClr val="tx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r>
              <a:rPr lang="en-US" sz="1000" b="1">
                <a:solidFill>
                  <a:schemeClr val="tx1"/>
                </a:solidFill>
              </a:rPr>
              <a:t>Is sexual misconduct a problem at your school? </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1748509992849141"/>
          <c:y val="0.28801584093244992"/>
          <c:w val="0.56502950647321659"/>
          <c:h val="0.6541558478206988"/>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D1C8-4133-9060-879666527F93}"/>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D1C8-4133-9060-879666527F93}"/>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D1C8-4133-9060-879666527F93}"/>
              </c:ext>
            </c:extLst>
          </c:dPt>
          <c:dPt>
            <c:idx val="3"/>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7-D1C8-4133-9060-879666527F93}"/>
              </c:ext>
            </c:extLst>
          </c:dPt>
          <c:dLbls>
            <c:dLbl>
              <c:idx val="2"/>
              <c:layout>
                <c:manualLayout>
                  <c:x val="-0.22750599453480508"/>
                  <c:y val="-8.2284438040753707E-2"/>
                </c:manualLayout>
              </c:layout>
              <c:spPr>
                <a:noFill/>
                <a:ln>
                  <a:noFill/>
                </a:ln>
                <a:effectLst/>
              </c:spPr>
              <c:txPr>
                <a:bodyPr rot="0" spcFirstLastPara="1" vertOverflow="overflow" horzOverflow="overflow"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D1C8-4133-9060-879666527F93}"/>
                </c:ext>
                <c:ext xmlns:c15="http://schemas.microsoft.com/office/drawing/2012/chart" uri="{CE6537A1-D6FC-4f65-9D91-7224C49458BB}">
                  <c15:layout>
                    <c:manualLayout>
                      <c:w val="0.21445237189756211"/>
                      <c:h val="0.15840465538252066"/>
                    </c:manualLayout>
                  </c15:layout>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1"/>
              <c:showSerName val="0"/>
              <c:showPercent val="0"/>
              <c:showBubbleSize val="0"/>
            </c:dLbl>
            <c:spPr>
              <a:noFill/>
              <a:ln>
                <a:noFill/>
              </a:ln>
              <a:effectLst/>
            </c:spPr>
            <c:txPr>
              <a:bodyPr rot="0" spcFirstLastPara="1" vertOverflow="overflow" horzOverflow="overflow"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'Community Attitudes'!$M$4:$M$7</c:f>
              <c:strCache>
                <c:ptCount val="4"/>
                <c:pt idx="0">
                  <c:v>Definitely</c:v>
                </c:pt>
                <c:pt idx="1">
                  <c:v>Somewhat</c:v>
                </c:pt>
                <c:pt idx="2">
                  <c:v>Not really</c:v>
                </c:pt>
                <c:pt idx="3">
                  <c:v>Unsure</c:v>
                </c:pt>
              </c:strCache>
            </c:strRef>
          </c:cat>
          <c:val>
            <c:numRef>
              <c:f>'Community Attitudes'!$N$4:$N$7</c:f>
              <c:numCache>
                <c:formatCode>0%</c:formatCode>
                <c:ptCount val="4"/>
                <c:pt idx="0">
                  <c:v>2.1929824561403508E-2</c:v>
                </c:pt>
                <c:pt idx="1">
                  <c:v>2.1929824561403508E-2</c:v>
                </c:pt>
                <c:pt idx="2">
                  <c:v>0.5307017543859649</c:v>
                </c:pt>
                <c:pt idx="3">
                  <c:v>0.42543859649122806</c:v>
                </c:pt>
              </c:numCache>
            </c:numRef>
          </c:val>
          <c:extLst xmlns:c16r2="http://schemas.microsoft.com/office/drawing/2015/06/chart">
            <c:ext xmlns:c16="http://schemas.microsoft.com/office/drawing/2014/chart" uri="{C3380CC4-5D6E-409C-BE32-E72D297353CC}">
              <c16:uniqueId val="{00000008-D1C8-4133-9060-879666527F9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US" sz="1000" b="1">
                <a:solidFill>
                  <a:sysClr val="windowText" lastClr="000000"/>
                </a:solidFill>
              </a:rPr>
              <a:t>Graduate Standing</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Demos!$V$12</c:f>
              <c:strCache>
                <c:ptCount val="1"/>
                <c:pt idx="0">
                  <c:v>Percent</c:v>
                </c:pt>
              </c:strCache>
            </c:strRef>
          </c:tx>
          <c:spPr>
            <a:ln>
              <a:noFill/>
            </a:ln>
          </c:spPr>
          <c:dPt>
            <c:idx val="0"/>
            <c:bubble3D val="0"/>
            <c:spPr>
              <a:solidFill>
                <a:schemeClr val="accent5"/>
              </a:solidFill>
              <a:ln w="19050">
                <a:noFill/>
              </a:ln>
              <a:effectLst/>
            </c:spPr>
            <c:extLst xmlns:c16r2="http://schemas.microsoft.com/office/drawing/2015/06/chart">
              <c:ext xmlns:c16="http://schemas.microsoft.com/office/drawing/2014/chart" uri="{C3380CC4-5D6E-409C-BE32-E72D297353CC}">
                <c16:uniqueId val="{00000002-AFEF-4FF3-82AA-3A032BEF71EE}"/>
              </c:ext>
            </c:extLst>
          </c:dPt>
          <c:dPt>
            <c:idx val="1"/>
            <c:bubble3D val="0"/>
            <c:spPr>
              <a:solidFill>
                <a:schemeClr val="accent2"/>
              </a:solidFill>
              <a:ln w="19050">
                <a:noFill/>
              </a:ln>
              <a:effectLst/>
            </c:spPr>
            <c:extLst xmlns:c16r2="http://schemas.microsoft.com/office/drawing/2015/06/chart">
              <c:ext xmlns:c16="http://schemas.microsoft.com/office/drawing/2014/chart" uri="{C3380CC4-5D6E-409C-BE32-E72D297353CC}">
                <c16:uniqueId val="{00000003-AFEF-4FF3-82AA-3A032BEF71EE}"/>
              </c:ext>
            </c:extLst>
          </c:dPt>
          <c:dPt>
            <c:idx val="2"/>
            <c:bubble3D val="0"/>
            <c:spPr>
              <a:solidFill>
                <a:schemeClr val="accent1"/>
              </a:solidFill>
              <a:ln w="19050">
                <a:noFill/>
              </a:ln>
              <a:effectLst/>
            </c:spPr>
            <c:extLst xmlns:c16r2="http://schemas.microsoft.com/office/drawing/2015/06/chart">
              <c:ext xmlns:c16="http://schemas.microsoft.com/office/drawing/2014/chart" uri="{C3380CC4-5D6E-409C-BE32-E72D297353CC}">
                <c16:uniqueId val="{00000005-AFEF-4FF3-82AA-3A032BEF71EE}"/>
              </c:ext>
            </c:extLst>
          </c:dPt>
          <c:dPt>
            <c:idx val="3"/>
            <c:bubble3D val="0"/>
            <c:spPr>
              <a:solidFill>
                <a:schemeClr val="accent4"/>
              </a:solidFill>
              <a:ln w="19050">
                <a:noFill/>
              </a:ln>
              <a:effectLst/>
            </c:spPr>
            <c:extLst xmlns:c16r2="http://schemas.microsoft.com/office/drawing/2015/06/chart">
              <c:ext xmlns:c16="http://schemas.microsoft.com/office/drawing/2014/chart" uri="{C3380CC4-5D6E-409C-BE32-E72D297353CC}">
                <c16:uniqueId val="{00000004-AFEF-4FF3-82AA-3A032BEF71E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1"/>
              <c:showCatName val="0"/>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Demos!$U$13:$U$16</c:f>
              <c:strCache>
                <c:ptCount val="4"/>
                <c:pt idx="0">
                  <c:v>Master's </c:v>
                </c:pt>
                <c:pt idx="1">
                  <c:v>Doctoral</c:v>
                </c:pt>
                <c:pt idx="2">
                  <c:v>Professional</c:v>
                </c:pt>
                <c:pt idx="3">
                  <c:v>Other</c:v>
                </c:pt>
              </c:strCache>
            </c:strRef>
          </c:cat>
          <c:val>
            <c:numRef>
              <c:f>Demos!$V$13:$V$16</c:f>
              <c:numCache>
                <c:formatCode>0%</c:formatCode>
                <c:ptCount val="4"/>
                <c:pt idx="0">
                  <c:v>0.28405797101449276</c:v>
                </c:pt>
                <c:pt idx="1">
                  <c:v>0.59130434782608698</c:v>
                </c:pt>
                <c:pt idx="2">
                  <c:v>4.0579710144927533E-2</c:v>
                </c:pt>
                <c:pt idx="3">
                  <c:v>8.4057971014492749E-2</c:v>
                </c:pt>
              </c:numCache>
            </c:numRef>
          </c:val>
          <c:extLst xmlns:c16r2="http://schemas.microsoft.com/office/drawing/2015/06/chart">
            <c:ext xmlns:c16="http://schemas.microsoft.com/office/drawing/2014/chart" uri="{C3380CC4-5D6E-409C-BE32-E72D297353CC}">
              <c16:uniqueId val="{00000000-AFEF-4FF3-82AA-3A032BEF71E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mn-lt"/>
              <a:ea typeface="+mn-ea"/>
              <a:cs typeface="+mn-cs"/>
            </a:defRPr>
          </a:pPr>
          <a:endParaRPr lang="en-US"/>
        </a:p>
      </c:txPr>
    </c:legend>
    <c:plotVisOnly val="0"/>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Percent of respondents who agreed/strongly agreed with the following statements:</a:t>
            </a:r>
          </a:p>
        </c:rich>
      </c:tx>
      <c:layout>
        <c:manualLayout>
          <c:xMode val="edge"/>
          <c:yMode val="edge"/>
          <c:x val="0.12575646457002124"/>
          <c:y val="8.1121087321303936E-2"/>
        </c:manualLayout>
      </c:layout>
      <c:overlay val="0"/>
    </c:title>
    <c:autoTitleDeleted val="0"/>
    <c:plotArea>
      <c:layout>
        <c:manualLayout>
          <c:layoutTarget val="inner"/>
          <c:xMode val="edge"/>
          <c:yMode val="edge"/>
          <c:x val="0.47455308720415712"/>
          <c:y val="0.21522756322730621"/>
          <c:w val="0.48526916123957126"/>
          <c:h val="0.66159899702212255"/>
        </c:manualLayout>
      </c:layout>
      <c:barChart>
        <c:barDir val="bar"/>
        <c:grouping val="clustered"/>
        <c:varyColors val="0"/>
        <c:ser>
          <c:idx val="0"/>
          <c:order val="0"/>
          <c:spPr>
            <a:solidFill>
              <a:schemeClr val="accent1"/>
            </a:solidFill>
          </c:spPr>
          <c:invertIfNegative val="0"/>
          <c:dLbls>
            <c:spPr>
              <a:noFill/>
              <a:ln>
                <a:noFill/>
              </a:ln>
              <a:effectLst/>
            </c:spPr>
            <c:txPr>
              <a:bodyPr wrap="square" lIns="38100" tIns="19050" rIns="38100" bIns="19050" anchor="ctr">
                <a:spAutoFit/>
              </a:bodyPr>
              <a:lstStyle/>
              <a:p>
                <a:pPr>
                  <a:defRPr sz="1000" b="1"/>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'General CC'!$Y$4:$Y$9</c:f>
              <c:strCache>
                <c:ptCount val="6"/>
                <c:pt idx="0">
                  <c:v>I think faculty pre-judge my abilities based on my identity or background.</c:v>
                </c:pt>
                <c:pt idx="1">
                  <c:v>It is easy to find people on campus who understand me.</c:v>
                </c:pt>
                <c:pt idx="2">
                  <c:v>I feel close to people at this school.</c:v>
                </c:pt>
                <c:pt idx="3">
                  <c:v>I think administrators are genuinely concerned about my welfare.</c:v>
                </c:pt>
                <c:pt idx="4">
                  <c:v>I think faculty are genuinely concerned about my welfare.</c:v>
                </c:pt>
                <c:pt idx="5">
                  <c:v>I feel safe at this school.</c:v>
                </c:pt>
              </c:strCache>
            </c:strRef>
          </c:cat>
          <c:val>
            <c:numRef>
              <c:f>'General CC'!$Z$4:$Z$9</c:f>
              <c:numCache>
                <c:formatCode>0%</c:formatCode>
                <c:ptCount val="6"/>
                <c:pt idx="0">
                  <c:v>0.30792682926829268</c:v>
                </c:pt>
                <c:pt idx="1">
                  <c:v>0.85015290519877673</c:v>
                </c:pt>
                <c:pt idx="2">
                  <c:v>0.85060975609756095</c:v>
                </c:pt>
                <c:pt idx="3">
                  <c:v>0.85321100917431192</c:v>
                </c:pt>
                <c:pt idx="4">
                  <c:v>0.88307692307692309</c:v>
                </c:pt>
                <c:pt idx="5">
                  <c:v>0.99082568807339455</c:v>
                </c:pt>
              </c:numCache>
            </c:numRef>
          </c:val>
          <c:extLst xmlns:c16r2="http://schemas.microsoft.com/office/drawing/2015/06/chart">
            <c:ext xmlns:c16="http://schemas.microsoft.com/office/drawing/2014/chart" uri="{C3380CC4-5D6E-409C-BE32-E72D297353CC}">
              <c16:uniqueId val="{00000000-C99A-4BCB-849A-A926534C7F5B}"/>
            </c:ext>
          </c:extLst>
        </c:ser>
        <c:dLbls>
          <c:showLegendKey val="0"/>
          <c:showVal val="0"/>
          <c:showCatName val="0"/>
          <c:showSerName val="0"/>
          <c:showPercent val="0"/>
          <c:showBubbleSize val="0"/>
        </c:dLbls>
        <c:gapWidth val="48"/>
        <c:axId val="431714736"/>
        <c:axId val="431715128"/>
      </c:barChart>
      <c:catAx>
        <c:axId val="431714736"/>
        <c:scaling>
          <c:orientation val="minMax"/>
        </c:scaling>
        <c:delete val="0"/>
        <c:axPos val="l"/>
        <c:numFmt formatCode="General" sourceLinked="0"/>
        <c:majorTickMark val="none"/>
        <c:minorTickMark val="none"/>
        <c:tickLblPos val="nextTo"/>
        <c:txPr>
          <a:bodyPr rot="0" vert="horz" anchor="t" anchorCtr="0"/>
          <a:lstStyle/>
          <a:p>
            <a:pPr>
              <a:defRPr sz="900"/>
            </a:pPr>
            <a:endParaRPr lang="en-US"/>
          </a:p>
        </c:txPr>
        <c:crossAx val="431715128"/>
        <c:crosses val="autoZero"/>
        <c:auto val="0"/>
        <c:lblAlgn val="ctr"/>
        <c:lblOffset val="100"/>
        <c:noMultiLvlLbl val="0"/>
      </c:catAx>
      <c:valAx>
        <c:axId val="431715128"/>
        <c:scaling>
          <c:orientation val="minMax"/>
          <c:max val="1"/>
        </c:scaling>
        <c:delete val="0"/>
        <c:axPos val="b"/>
        <c:majorGridlines/>
        <c:numFmt formatCode="0%" sourceLinked="1"/>
        <c:majorTickMark val="out"/>
        <c:minorTickMark val="none"/>
        <c:tickLblPos val="nextTo"/>
        <c:spPr>
          <a:ln>
            <a:noFill/>
          </a:ln>
        </c:spPr>
        <c:crossAx val="431714736"/>
        <c:crosses val="autoZero"/>
        <c:crossBetween val="between"/>
        <c:majorUnit val="0.2"/>
      </c:valAx>
    </c:plotArea>
    <c:plotVisOnly val="0"/>
    <c:dispBlanksAs val="gap"/>
    <c:showDLblsOverMax val="0"/>
  </c:chart>
  <c:spPr>
    <a:ln>
      <a:solidFill>
        <a:schemeClr val="tx1"/>
      </a:solidFill>
    </a:ln>
  </c:spPr>
  <c:txPr>
    <a:bodyPr/>
    <a:lstStyle/>
    <a:p>
      <a:pPr>
        <a:defRPr sz="800"/>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US" sz="1000" b="1" i="0" baseline="0">
                <a:solidFill>
                  <a:schemeClr val="tx1"/>
                </a:solidFill>
                <a:effectLst/>
              </a:rPr>
              <a:t>Percent of respondents who agreed/strongly agreed with the following statements:</a:t>
            </a:r>
            <a:endParaRPr lang="en-US" sz="1000">
              <a:solidFill>
                <a:schemeClr val="tx1"/>
              </a:solidFill>
              <a:effectLst/>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tx>
            <c:strRef>
              <c:f>'D&amp;I Experiences'!$S$3</c:f>
              <c:strCache>
                <c:ptCount val="1"/>
                <c:pt idx="0">
                  <c:v>A/SA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Experiences'!$R$4:$R$11</c:f>
              <c:strCache>
                <c:ptCount val="8"/>
                <c:pt idx="0">
                  <c:v>I feel like I need to hide some aspects of my identity to fit in.</c:v>
                </c:pt>
                <c:pt idx="1">
                  <c:v>On campus, there are enough opportunities to gain knowledge about my own cultural community.</c:v>
                </c:pt>
                <c:pt idx="2">
                  <c:v>Diversity is reflected in administrators.</c:v>
                </c:pt>
                <c:pt idx="3">
                  <c:v>Diversity is reflected in the student body.</c:v>
                </c:pt>
                <c:pt idx="4">
                  <c:v>Diversity is reflected in the faculty. </c:v>
                </c:pt>
                <c:pt idx="5">
                  <c:v>School leaders are visibly committed to fostering respect for diversity on campus.</c:v>
                </c:pt>
                <c:pt idx="6">
                  <c:v>All students feel welcome and supported at this school, regardless of background or identity.</c:v>
                </c:pt>
                <c:pt idx="7">
                  <c:v>Diversity is fully embraced within the campus culture.</c:v>
                </c:pt>
              </c:strCache>
            </c:strRef>
          </c:cat>
          <c:val>
            <c:numRef>
              <c:f>'D&amp;I Experiences'!$S$4:$S$11</c:f>
              <c:numCache>
                <c:formatCode>0%</c:formatCode>
                <c:ptCount val="8"/>
                <c:pt idx="0">
                  <c:v>0.38111298482293421</c:v>
                </c:pt>
                <c:pt idx="1">
                  <c:v>0.67116357504215851</c:v>
                </c:pt>
                <c:pt idx="2">
                  <c:v>0.74873524451939288</c:v>
                </c:pt>
                <c:pt idx="3">
                  <c:v>0.87689713322091067</c:v>
                </c:pt>
                <c:pt idx="4">
                  <c:v>0.89038785834738621</c:v>
                </c:pt>
                <c:pt idx="5">
                  <c:v>0.89713322091062397</c:v>
                </c:pt>
                <c:pt idx="6">
                  <c:v>0.9005059021922428</c:v>
                </c:pt>
                <c:pt idx="7">
                  <c:v>0.91062394603709951</c:v>
                </c:pt>
              </c:numCache>
            </c:numRef>
          </c:val>
          <c:extLst xmlns:c16r2="http://schemas.microsoft.com/office/drawing/2015/06/chart">
            <c:ext xmlns:c16="http://schemas.microsoft.com/office/drawing/2014/chart" uri="{C3380CC4-5D6E-409C-BE32-E72D297353CC}">
              <c16:uniqueId val="{00000000-B696-4F5E-B2ED-6A9544EE3944}"/>
            </c:ext>
          </c:extLst>
        </c:ser>
        <c:dLbls>
          <c:showLegendKey val="0"/>
          <c:showVal val="0"/>
          <c:showCatName val="0"/>
          <c:showSerName val="0"/>
          <c:showPercent val="0"/>
          <c:showBubbleSize val="0"/>
        </c:dLbls>
        <c:gapWidth val="60"/>
        <c:axId val="433135504"/>
        <c:axId val="425802376"/>
      </c:barChart>
      <c:catAx>
        <c:axId val="43313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5802376"/>
        <c:crosses val="autoZero"/>
        <c:auto val="1"/>
        <c:lblAlgn val="ctr"/>
        <c:lblOffset val="100"/>
        <c:noMultiLvlLbl val="0"/>
      </c:catAx>
      <c:valAx>
        <c:axId val="42580237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33135504"/>
        <c:crosses val="autoZero"/>
        <c:crossBetween val="between"/>
        <c:majorUnit val="0.2"/>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rPr>
              <a:t>Percent of all respondents who</a:t>
            </a:r>
            <a:r>
              <a:rPr lang="en-US" sz="1000" b="1" baseline="0">
                <a:solidFill>
                  <a:schemeClr val="tx1"/>
                </a:solidFill>
              </a:rPr>
              <a:t>:</a:t>
            </a:r>
          </a:p>
          <a:p>
            <a:pPr>
              <a:defRPr/>
            </a:pPr>
            <a:r>
              <a:rPr lang="en-US" sz="1000" b="1" i="0" baseline="0">
                <a:solidFill>
                  <a:schemeClr val="accent5"/>
                </a:solidFill>
              </a:rPr>
              <a:t>Are aware of services to support the following student populations</a:t>
            </a:r>
          </a:p>
          <a:p>
            <a:pPr>
              <a:defRPr/>
            </a:pPr>
            <a:r>
              <a:rPr lang="en-US" sz="1000" b="1" baseline="0"/>
              <a:t>Have used or volunteered/worked at these services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'D&amp;I Services Programs'!$U$3</c:f>
              <c:strCache>
                <c:ptCount val="1"/>
                <c:pt idx="0">
                  <c:v>% I've used or volunteered/worked at these services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Services Programs'!$T$4:$T$9</c:f>
              <c:strCache>
                <c:ptCount val="6"/>
                <c:pt idx="0">
                  <c:v>Religious students</c:v>
                </c:pt>
                <c:pt idx="1">
                  <c:v>Women students</c:v>
                </c:pt>
                <c:pt idx="2">
                  <c:v>Gay, lesbian, and bisexual students</c:v>
                </c:pt>
                <c:pt idx="3">
                  <c:v>Students of diverse races and culture</c:v>
                </c:pt>
                <c:pt idx="4">
                  <c:v>International students</c:v>
                </c:pt>
                <c:pt idx="5">
                  <c:v>Students with disabilities</c:v>
                </c:pt>
              </c:strCache>
            </c:strRef>
          </c:cat>
          <c:val>
            <c:numRef>
              <c:f>'D&amp;I Services Programs'!$U$4:$U$9</c:f>
              <c:numCache>
                <c:formatCode>0%</c:formatCode>
                <c:ptCount val="6"/>
                <c:pt idx="0">
                  <c:v>0.1095890410958904</c:v>
                </c:pt>
                <c:pt idx="1">
                  <c:v>6.4846416382252553E-2</c:v>
                </c:pt>
                <c:pt idx="2">
                  <c:v>4.4368600682593858E-2</c:v>
                </c:pt>
                <c:pt idx="3">
                  <c:v>7.8231292517006806E-2</c:v>
                </c:pt>
                <c:pt idx="4">
                  <c:v>5.1194539249146756E-2</c:v>
                </c:pt>
                <c:pt idx="5">
                  <c:v>6.8259385665529013E-2</c:v>
                </c:pt>
              </c:numCache>
            </c:numRef>
          </c:val>
          <c:extLst xmlns:c16r2="http://schemas.microsoft.com/office/drawing/2015/06/chart">
            <c:ext xmlns:c16="http://schemas.microsoft.com/office/drawing/2014/chart" uri="{C3380CC4-5D6E-409C-BE32-E72D297353CC}">
              <c16:uniqueId val="{00000000-CB71-4356-804E-E551D86BE6F5}"/>
            </c:ext>
          </c:extLst>
        </c:ser>
        <c:ser>
          <c:idx val="1"/>
          <c:order val="1"/>
          <c:tx>
            <c:strRef>
              <c:f>'D&amp;I Services Programs'!$V$3</c:f>
              <c:strCache>
                <c:ptCount val="1"/>
                <c:pt idx="0">
                  <c:v>% I'm aware of these services but haven't used or worked at them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Services Programs'!$T$4:$T$9</c:f>
              <c:strCache>
                <c:ptCount val="6"/>
                <c:pt idx="0">
                  <c:v>Religious students</c:v>
                </c:pt>
                <c:pt idx="1">
                  <c:v>Women students</c:v>
                </c:pt>
                <c:pt idx="2">
                  <c:v>Gay, lesbian, and bisexual students</c:v>
                </c:pt>
                <c:pt idx="3">
                  <c:v>Students of diverse races and culture</c:v>
                </c:pt>
                <c:pt idx="4">
                  <c:v>International students</c:v>
                </c:pt>
                <c:pt idx="5">
                  <c:v>Students with disabilities</c:v>
                </c:pt>
              </c:strCache>
            </c:strRef>
          </c:cat>
          <c:val>
            <c:numRef>
              <c:f>'D&amp;I Services Programs'!$V$4:$V$9</c:f>
              <c:numCache>
                <c:formatCode>0%</c:formatCode>
                <c:ptCount val="6"/>
                <c:pt idx="0">
                  <c:v>0.3904109589041096</c:v>
                </c:pt>
                <c:pt idx="1">
                  <c:v>0.42662116040955633</c:v>
                </c:pt>
                <c:pt idx="2">
                  <c:v>0.52901023890784982</c:v>
                </c:pt>
                <c:pt idx="3">
                  <c:v>0.55102040816326525</c:v>
                </c:pt>
                <c:pt idx="4">
                  <c:v>0.56996587030716728</c:v>
                </c:pt>
                <c:pt idx="5">
                  <c:v>0.70307167235494883</c:v>
                </c:pt>
              </c:numCache>
            </c:numRef>
          </c:val>
          <c:extLst xmlns:c16r2="http://schemas.microsoft.com/office/drawing/2015/06/chart">
            <c:ext xmlns:c16="http://schemas.microsoft.com/office/drawing/2014/chart" uri="{C3380CC4-5D6E-409C-BE32-E72D297353CC}">
              <c16:uniqueId val="{00000001-CB71-4356-804E-E551D86BE6F5}"/>
            </c:ext>
          </c:extLst>
        </c:ser>
        <c:dLbls>
          <c:showLegendKey val="0"/>
          <c:showVal val="0"/>
          <c:showCatName val="0"/>
          <c:showSerName val="0"/>
          <c:showPercent val="0"/>
          <c:showBubbleSize val="0"/>
        </c:dLbls>
        <c:gapWidth val="55"/>
        <c:axId val="539774488"/>
        <c:axId val="539774880"/>
      </c:barChart>
      <c:catAx>
        <c:axId val="539774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4880"/>
        <c:crosses val="autoZero"/>
        <c:auto val="1"/>
        <c:lblAlgn val="ctr"/>
        <c:lblOffset val="100"/>
        <c:noMultiLvlLbl val="0"/>
      </c:catAx>
      <c:valAx>
        <c:axId val="53977488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4488"/>
        <c:crosses val="autoZero"/>
        <c:crossBetween val="between"/>
        <c:majorUnit val="0.2"/>
      </c:valAx>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rPr>
              <a:t>Did you formally report the incident to the school?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'D&amp;I Harass'!$V$54</c:f>
              <c:strCache>
                <c:ptCount val="1"/>
                <c:pt idx="0">
                  <c:v>%</c:v>
                </c:pt>
              </c:strCache>
            </c:strRef>
          </c:tx>
          <c:dPt>
            <c:idx val="0"/>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1-4B24-4746-9A3D-455AB1B31643}"/>
              </c:ext>
            </c:extLst>
          </c:dPt>
          <c:dPt>
            <c:idx val="1"/>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3-4B24-4746-9A3D-455AB1B31643}"/>
              </c:ext>
            </c:extLst>
          </c:dPt>
          <c:dLbls>
            <c:dLbl>
              <c:idx val="0"/>
              <c:layout>
                <c:manualLayout>
                  <c:x val="0.17567391764308965"/>
                  <c:y val="-8.7962962962962965E-2"/>
                </c:manualLayout>
              </c:layout>
              <c:tx>
                <c:rich>
                  <a:bodyPr/>
                  <a:lstStyle/>
                  <a:p>
                    <a:fld id="{E1FBCC2F-1862-472D-A8D2-60ADB4D811C5}" type="CATEGORYNAME">
                      <a:rPr lang="en-US">
                        <a:solidFill>
                          <a:schemeClr val="tx1"/>
                        </a:solidFill>
                      </a:rPr>
                      <a:pPr/>
                      <a:t>[CATEGORY NAME]</a:t>
                    </a:fld>
                    <a:r>
                      <a:rPr lang="en-US" baseline="0">
                        <a:solidFill>
                          <a:schemeClr val="tx1"/>
                        </a:solidFill>
                      </a:rPr>
                      <a:t>, </a:t>
                    </a:r>
                    <a:fld id="{B8649D82-3FDC-49FD-B109-1E9AE4B17CA8}" type="VALUE">
                      <a:rPr lang="en-US" baseline="0">
                        <a:solidFill>
                          <a:schemeClr val="tx1"/>
                        </a:solidFill>
                      </a:rPr>
                      <a:pPr/>
                      <a:t>[VALUE]</a:t>
                    </a:fld>
                    <a:endParaRPr lang="en-US" baseline="0">
                      <a:solidFill>
                        <a:schemeClr val="tx1"/>
                      </a:solidFill>
                    </a:endParaRPr>
                  </a:p>
                </c:rich>
              </c:tx>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4B24-4746-9A3D-455AB1B31643}"/>
                </c:ext>
                <c:ext xmlns:c15="http://schemas.microsoft.com/office/drawing/2012/chart" uri="{CE6537A1-D6FC-4f65-9D91-7224C49458BB}">
                  <c15:dlblFieldTable/>
                  <c15:showDataLabelsRange val="0"/>
                </c:ext>
              </c:extLst>
            </c:dLbl>
            <c:dLbl>
              <c:idx val="1"/>
              <c:layout>
                <c:manualLayout>
                  <c:x val="1.6666738147112475E-2"/>
                  <c:y val="-3.6175725223005725E-3"/>
                </c:manualLayout>
              </c:layout>
              <c:tx>
                <c:rich>
                  <a:bodyPr/>
                  <a:lstStyle/>
                  <a:p>
                    <a:fld id="{E95CFA79-7153-46EB-B119-7032686EA4AE}" type="CATEGORYNAME">
                      <a:rPr lang="en-US">
                        <a:solidFill>
                          <a:schemeClr val="tx1"/>
                        </a:solidFill>
                      </a:rPr>
                      <a:pPr/>
                      <a:t>[CATEGORY NAME]</a:t>
                    </a:fld>
                    <a:r>
                      <a:rPr lang="en-US" baseline="0">
                        <a:solidFill>
                          <a:schemeClr val="tx1"/>
                        </a:solidFill>
                      </a:rPr>
                      <a:t>, </a:t>
                    </a:r>
                    <a:fld id="{1478AAC8-7690-4DA7-AF03-35B311BC82B0}" type="VALUE">
                      <a:rPr lang="en-US" baseline="0">
                        <a:solidFill>
                          <a:schemeClr val="tx1"/>
                        </a:solidFill>
                      </a:rPr>
                      <a:pPr/>
                      <a:t>[VALUE]</a:t>
                    </a:fld>
                    <a:endParaRPr lang="en-US" baseline="0">
                      <a:solidFill>
                        <a:schemeClr val="tx1"/>
                      </a:solidFill>
                    </a:endParaRPr>
                  </a:p>
                </c:rich>
              </c:tx>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4B24-4746-9A3D-455AB1B31643}"/>
                </c:ext>
                <c:ext xmlns:c15="http://schemas.microsoft.com/office/drawing/2012/chart" uri="{CE6537A1-D6FC-4f65-9D91-7224C49458BB}">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'D&amp;I Harass'!$U$55:$U$56</c:f>
              <c:strCache>
                <c:ptCount val="2"/>
                <c:pt idx="0">
                  <c:v>Yes</c:v>
                </c:pt>
                <c:pt idx="1">
                  <c:v>No</c:v>
                </c:pt>
              </c:strCache>
            </c:strRef>
          </c:cat>
          <c:val>
            <c:numRef>
              <c:f>'D&amp;I Harass'!$V$55:$V$56</c:f>
              <c:numCache>
                <c:formatCode>0%</c:formatCode>
                <c:ptCount val="2"/>
                <c:pt idx="0">
                  <c:v>0.16216216216216217</c:v>
                </c:pt>
                <c:pt idx="1">
                  <c:v>0.83783783783783783</c:v>
                </c:pt>
              </c:numCache>
            </c:numRef>
          </c:val>
          <c:extLst xmlns:c16r2="http://schemas.microsoft.com/office/drawing/2015/06/chart">
            <c:ext xmlns:c16="http://schemas.microsoft.com/office/drawing/2014/chart" uri="{C3380CC4-5D6E-409C-BE32-E72D297353CC}">
              <c16:uniqueId val="{00000004-4B24-4746-9A3D-455AB1B31643}"/>
            </c:ext>
          </c:extLst>
        </c:ser>
        <c:dLbls>
          <c:showLegendKey val="0"/>
          <c:showVal val="0"/>
          <c:showCatName val="0"/>
          <c:showSerName val="0"/>
          <c:showPercent val="0"/>
          <c:showBubbleSize val="0"/>
          <c:showLeaderLines val="1"/>
        </c:dLbls>
        <c:firstSliceAng val="0"/>
        <c:holeSize val="54"/>
      </c:doughnutChart>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i="0">
                <a:solidFill>
                  <a:schemeClr val="tx1"/>
                </a:solidFill>
              </a:rPr>
              <a:t>Percent of respondents</a:t>
            </a:r>
            <a:r>
              <a:rPr lang="en-US" sz="1000" b="1" i="0" baseline="0">
                <a:solidFill>
                  <a:schemeClr val="tx1"/>
                </a:solidFill>
              </a:rPr>
              <a:t> who often or very often</a:t>
            </a:r>
          </a:p>
          <a:p>
            <a:pPr>
              <a:defRPr sz="1000" b="1"/>
            </a:pPr>
            <a:r>
              <a:rPr lang="en-US" sz="1000" b="1" baseline="0">
                <a:solidFill>
                  <a:schemeClr val="accent5"/>
                </a:solidFill>
              </a:rPr>
              <a:t>Socialized with students who were different from them in:</a:t>
            </a:r>
          </a:p>
          <a:p>
            <a:pPr>
              <a:defRPr sz="1000" b="1"/>
            </a:pPr>
            <a:r>
              <a:rPr lang="en-US" sz="1000" b="1" baseline="0"/>
              <a:t>Engaged in serious conversations with students who were different from them in: </a:t>
            </a: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'D&amp;I Actions and Attitudes'!$U$3</c:f>
              <c:strCache>
                <c:ptCount val="1"/>
                <c:pt idx="0">
                  <c:v>Engaged in serious conversations with students who were different than them 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Actions and Attitudes'!$T$4:$T$9</c:f>
              <c:strCache>
                <c:ptCount val="6"/>
                <c:pt idx="0">
                  <c:v>Sexual orientation</c:v>
                </c:pt>
                <c:pt idx="1">
                  <c:v>Nationality</c:v>
                </c:pt>
                <c:pt idx="2">
                  <c:v>Socioeconomic background</c:v>
                </c:pt>
                <c:pt idx="3">
                  <c:v>Political beliefs</c:v>
                </c:pt>
                <c:pt idx="4">
                  <c:v>Race or ethnicity</c:v>
                </c:pt>
                <c:pt idx="5">
                  <c:v>Religious beliefs</c:v>
                </c:pt>
              </c:strCache>
            </c:strRef>
          </c:cat>
          <c:val>
            <c:numRef>
              <c:f>'D&amp;I Actions and Attitudes'!$U$4:$U$9</c:f>
              <c:numCache>
                <c:formatCode>0%</c:formatCode>
                <c:ptCount val="6"/>
                <c:pt idx="0">
                  <c:v>0.4059040590405904</c:v>
                </c:pt>
                <c:pt idx="1">
                  <c:v>0.4148148148148148</c:v>
                </c:pt>
                <c:pt idx="2">
                  <c:v>0.46863468634686345</c:v>
                </c:pt>
                <c:pt idx="3">
                  <c:v>0.45555555555555555</c:v>
                </c:pt>
                <c:pt idx="4">
                  <c:v>0.56826568265682653</c:v>
                </c:pt>
                <c:pt idx="5">
                  <c:v>0.54243542435424352</c:v>
                </c:pt>
              </c:numCache>
            </c:numRef>
          </c:val>
          <c:extLst xmlns:c16r2="http://schemas.microsoft.com/office/drawing/2015/06/chart">
            <c:ext xmlns:c16="http://schemas.microsoft.com/office/drawing/2014/chart" uri="{C3380CC4-5D6E-409C-BE32-E72D297353CC}">
              <c16:uniqueId val="{00000000-14C9-4E66-AD64-88839C33CFF7}"/>
            </c:ext>
          </c:extLst>
        </c:ser>
        <c:ser>
          <c:idx val="1"/>
          <c:order val="1"/>
          <c:tx>
            <c:strRef>
              <c:f>'D&amp;I Actions and Attitudes'!$V$3</c:f>
              <c:strCache>
                <c:ptCount val="1"/>
                <c:pt idx="0">
                  <c:v>Socialized with students who were different than them in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Actions and Attitudes'!$T$4:$T$9</c:f>
              <c:strCache>
                <c:ptCount val="6"/>
                <c:pt idx="0">
                  <c:v>Sexual orientation</c:v>
                </c:pt>
                <c:pt idx="1">
                  <c:v>Nationality</c:v>
                </c:pt>
                <c:pt idx="2">
                  <c:v>Socioeconomic background</c:v>
                </c:pt>
                <c:pt idx="3">
                  <c:v>Political beliefs</c:v>
                </c:pt>
                <c:pt idx="4">
                  <c:v>Race or ethnicity</c:v>
                </c:pt>
                <c:pt idx="5">
                  <c:v>Religious beliefs</c:v>
                </c:pt>
              </c:strCache>
            </c:strRef>
          </c:cat>
          <c:val>
            <c:numRef>
              <c:f>'D&amp;I Actions and Attitudes'!$V$4:$V$9</c:f>
              <c:numCache>
                <c:formatCode>0%</c:formatCode>
                <c:ptCount val="6"/>
                <c:pt idx="0">
                  <c:v>0.59629629629629632</c:v>
                </c:pt>
                <c:pt idx="1">
                  <c:v>0.6518518518518519</c:v>
                </c:pt>
                <c:pt idx="2">
                  <c:v>0.73605947955390338</c:v>
                </c:pt>
                <c:pt idx="3">
                  <c:v>0.75464684014869887</c:v>
                </c:pt>
                <c:pt idx="4">
                  <c:v>0.8487084870848709</c:v>
                </c:pt>
                <c:pt idx="5">
                  <c:v>0.85185185185185186</c:v>
                </c:pt>
              </c:numCache>
            </c:numRef>
          </c:val>
          <c:extLst xmlns:c16r2="http://schemas.microsoft.com/office/drawing/2015/06/chart">
            <c:ext xmlns:c16="http://schemas.microsoft.com/office/drawing/2014/chart" uri="{C3380CC4-5D6E-409C-BE32-E72D297353CC}">
              <c16:uniqueId val="{00000001-14C9-4E66-AD64-88839C33CFF7}"/>
            </c:ext>
          </c:extLst>
        </c:ser>
        <c:dLbls>
          <c:showLegendKey val="0"/>
          <c:showVal val="0"/>
          <c:showCatName val="0"/>
          <c:showSerName val="0"/>
          <c:showPercent val="0"/>
          <c:showBubbleSize val="0"/>
        </c:dLbls>
        <c:gapWidth val="65"/>
        <c:axId val="539776056"/>
        <c:axId val="539776448"/>
      </c:barChart>
      <c:catAx>
        <c:axId val="539776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6448"/>
        <c:crosses val="autoZero"/>
        <c:auto val="1"/>
        <c:lblAlgn val="ctr"/>
        <c:lblOffset val="100"/>
        <c:noMultiLvlLbl val="0"/>
      </c:catAx>
      <c:valAx>
        <c:axId val="53977644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6056"/>
        <c:crosses val="autoZero"/>
        <c:crossBetween val="between"/>
        <c:majorUnit val="0.2"/>
      </c:valAx>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rPr>
              <a:t>Percent of respondents who strongly agreed/agreed </a:t>
            </a:r>
            <a:br>
              <a:rPr lang="en-US" sz="1000" b="1">
                <a:solidFill>
                  <a:schemeClr val="tx1"/>
                </a:solidFill>
              </a:rPr>
            </a:br>
            <a:r>
              <a:rPr lang="en-US" sz="1000" b="1">
                <a:solidFill>
                  <a:schemeClr val="tx1"/>
                </a:solidFill>
              </a:rPr>
              <a:t>with the following statements: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'Inclusive Campus'!$W$2</c:f>
              <c:strCache>
                <c:ptCount val="1"/>
                <c:pt idx="0">
                  <c:v>SA/A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'Inclusive Campus'!$V$3:$V$7</c:f>
              <c:strCache>
                <c:ptCount val="5"/>
                <c:pt idx="0">
                  <c:v>I have been singled out in class because of my identity.</c:v>
                </c:pt>
                <c:pt idx="1">
                  <c:v>In class, I have heard faculty express stereotypes based on identity.</c:v>
                </c:pt>
                <c:pt idx="2">
                  <c:v>I feel I have to work harder than other students to be perceived as a good student. </c:v>
                </c:pt>
                <c:pt idx="3">
                  <c:v>I feel comfortable sharing my own perspectives and experiences in class.</c:v>
                </c:pt>
                <c:pt idx="4">
                  <c:v>I have access to at least one faculty or staff member who I trust and who can connect me with information or support I may need, regardless of the issue I face.</c:v>
                </c:pt>
              </c:strCache>
            </c:strRef>
          </c:cat>
          <c:val>
            <c:numRef>
              <c:f>'Inclusive Campus'!$W$3:$W$7</c:f>
              <c:numCache>
                <c:formatCode>0%</c:formatCode>
                <c:ptCount val="5"/>
                <c:pt idx="0">
                  <c:v>0.13385826771653545</c:v>
                </c:pt>
                <c:pt idx="1">
                  <c:v>0.30039525691699603</c:v>
                </c:pt>
                <c:pt idx="2">
                  <c:v>0.38188976377952755</c:v>
                </c:pt>
                <c:pt idx="3">
                  <c:v>0.79527559055118113</c:v>
                </c:pt>
                <c:pt idx="4">
                  <c:v>0.87007874015748032</c:v>
                </c:pt>
              </c:numCache>
            </c:numRef>
          </c:val>
          <c:extLst xmlns:c16r2="http://schemas.microsoft.com/office/drawing/2015/06/chart">
            <c:ext xmlns:c16="http://schemas.microsoft.com/office/drawing/2014/chart" uri="{C3380CC4-5D6E-409C-BE32-E72D297353CC}">
              <c16:uniqueId val="{00000000-3FCF-4827-B2C4-1391DE96E10B}"/>
            </c:ext>
          </c:extLst>
        </c:ser>
        <c:dLbls>
          <c:showLegendKey val="0"/>
          <c:showVal val="0"/>
          <c:showCatName val="0"/>
          <c:showSerName val="0"/>
          <c:showPercent val="0"/>
          <c:showBubbleSize val="0"/>
        </c:dLbls>
        <c:gapWidth val="71"/>
        <c:axId val="539777624"/>
        <c:axId val="539778016"/>
      </c:barChart>
      <c:catAx>
        <c:axId val="539777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8016"/>
        <c:crosses val="autoZero"/>
        <c:auto val="1"/>
        <c:lblAlgn val="ctr"/>
        <c:lblOffset val="100"/>
        <c:noMultiLvlLbl val="0"/>
      </c:catAx>
      <c:valAx>
        <c:axId val="5397780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7624"/>
        <c:crosses val="autoZero"/>
        <c:crossBetween val="between"/>
        <c:majorUnit val="0.2"/>
      </c:valAx>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solidFill>
                  <a:schemeClr val="tx1"/>
                </a:solidFill>
              </a:rPr>
              <a:t>Experiences with Food Insecurity</a:t>
            </a:r>
          </a:p>
          <a:p>
            <a:pPr>
              <a:defRPr/>
            </a:pPr>
            <a:r>
              <a:rPr lang="en-US" sz="1000" b="0" i="1">
                <a:solidFill>
                  <a:schemeClr val="tx1"/>
                </a:solidFill>
              </a:rPr>
              <a:t>Percent of respondents who: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'Basic Needs'!$AB$15</c:f>
              <c:strCache>
                <c:ptCount val="1"/>
                <c:pt idx="0">
                  <c:v>%</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Needs'!$AA$16:$AA$21</c:f>
              <c:strCache>
                <c:ptCount val="6"/>
                <c:pt idx="0">
                  <c:v>Were hungry but didn't eat because there wasn't enough money for food </c:v>
                </c:pt>
                <c:pt idx="1">
                  <c:v>Often or sometimes bought food that just didn't last and they didn't have money to get more</c:v>
                </c:pt>
                <c:pt idx="2">
                  <c:v>Cut the size of meals or skipped meals because there wasn't enough money for food </c:v>
                </c:pt>
                <c:pt idx="3">
                  <c:v>Ate less than they felt they should because there wasn't enough money for food</c:v>
                </c:pt>
                <c:pt idx="4">
                  <c:v>Often or sometimes worried whether their food would run out before they got money to buy more</c:v>
                </c:pt>
                <c:pt idx="5">
                  <c:v>Often or sometimes couldn’t afford to eat balanced meals</c:v>
                </c:pt>
              </c:strCache>
            </c:strRef>
          </c:cat>
          <c:val>
            <c:numRef>
              <c:f>'Basic Needs'!$AB$16:$AB$21</c:f>
              <c:numCache>
                <c:formatCode>0%</c:formatCode>
                <c:ptCount val="6"/>
                <c:pt idx="0">
                  <c:v>0.10612244897959183</c:v>
                </c:pt>
                <c:pt idx="1">
                  <c:v>0.14634146341463414</c:v>
                </c:pt>
                <c:pt idx="2">
                  <c:v>0.17551020408163265</c:v>
                </c:pt>
                <c:pt idx="3">
                  <c:v>0.17959183673469387</c:v>
                </c:pt>
                <c:pt idx="4">
                  <c:v>0.25203252032520324</c:v>
                </c:pt>
                <c:pt idx="5">
                  <c:v>0.25609756097560976</c:v>
                </c:pt>
              </c:numCache>
            </c:numRef>
          </c:val>
          <c:extLst xmlns:c16r2="http://schemas.microsoft.com/office/drawing/2015/06/chart">
            <c:ext xmlns:c16="http://schemas.microsoft.com/office/drawing/2014/chart" uri="{C3380CC4-5D6E-409C-BE32-E72D297353CC}">
              <c16:uniqueId val="{00000000-16A7-4F41-8FC6-C1BE73C8A212}"/>
            </c:ext>
          </c:extLst>
        </c:ser>
        <c:dLbls>
          <c:showLegendKey val="0"/>
          <c:showVal val="0"/>
          <c:showCatName val="0"/>
          <c:showSerName val="0"/>
          <c:showPercent val="0"/>
          <c:showBubbleSize val="0"/>
        </c:dLbls>
        <c:gapWidth val="70"/>
        <c:axId val="539779584"/>
        <c:axId val="539779976"/>
      </c:barChart>
      <c:catAx>
        <c:axId val="539779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9976"/>
        <c:crosses val="autoZero"/>
        <c:auto val="1"/>
        <c:lblAlgn val="ctr"/>
        <c:lblOffset val="100"/>
        <c:noMultiLvlLbl val="0"/>
      </c:catAx>
      <c:valAx>
        <c:axId val="539779976"/>
        <c:scaling>
          <c:orientation val="minMax"/>
          <c:max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9779584"/>
        <c:crosses val="autoZero"/>
        <c:crossBetween val="between"/>
        <c:majorUnit val="0.1"/>
      </c:valAx>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SV Experiences'!A1"/><Relationship Id="rId13" Type="http://schemas.openxmlformats.org/officeDocument/2006/relationships/hyperlink" Target="#'Contact EAB'!A1"/><Relationship Id="rId18" Type="http://schemas.openxmlformats.org/officeDocument/2006/relationships/hyperlink" Target="#'D&amp;I Harass'!A1"/><Relationship Id="rId3" Type="http://schemas.openxmlformats.org/officeDocument/2006/relationships/hyperlink" Target="#Demos!A1"/><Relationship Id="rId7" Type="http://schemas.openxmlformats.org/officeDocument/2006/relationships/hyperlink" Target="#'KP Reporting'!A1"/><Relationship Id="rId12" Type="http://schemas.openxmlformats.org/officeDocument/2006/relationships/hyperlink" Target="#'Relat. Dynamics'!A1"/><Relationship Id="rId17" Type="http://schemas.openxmlformats.org/officeDocument/2006/relationships/hyperlink" Target="#'Inclusive Campus'!A1"/><Relationship Id="rId2" Type="http://schemas.openxmlformats.org/officeDocument/2006/relationships/hyperlink" Target="#Intro!A1"/><Relationship Id="rId16" Type="http://schemas.openxmlformats.org/officeDocument/2006/relationships/hyperlink" Target="#'D&amp;I Actions and Attitudes'!A1"/><Relationship Id="rId1" Type="http://schemas.openxmlformats.org/officeDocument/2006/relationships/image" Target="../media/image1.png"/><Relationship Id="rId6" Type="http://schemas.openxmlformats.org/officeDocument/2006/relationships/hyperlink" Target="#Prevention!A1"/><Relationship Id="rId11" Type="http://schemas.openxmlformats.org/officeDocument/2006/relationships/hyperlink" Target="#'Community Attitudes'!A1"/><Relationship Id="rId5" Type="http://schemas.openxmlformats.org/officeDocument/2006/relationships/hyperlink" Target="#Methods!A1"/><Relationship Id="rId15" Type="http://schemas.openxmlformats.org/officeDocument/2006/relationships/hyperlink" Target="#'D&amp;I Services Programs'!A1"/><Relationship Id="rId10" Type="http://schemas.openxmlformats.org/officeDocument/2006/relationships/hyperlink" Target="#'Community Behaviors'!A1"/><Relationship Id="rId19" Type="http://schemas.openxmlformats.org/officeDocument/2006/relationships/hyperlink" Target="#'Basic Needs'!A1"/><Relationship Id="rId4" Type="http://schemas.openxmlformats.org/officeDocument/2006/relationships/hyperlink" Target="#'General CC'!A1"/><Relationship Id="rId9" Type="http://schemas.openxmlformats.org/officeDocument/2006/relationships/hyperlink" Target="#'Prior SV'!A1"/><Relationship Id="rId14" Type="http://schemas.openxmlformats.org/officeDocument/2006/relationships/hyperlink" Target="#'D&amp;I Experiences'!A1"/></Relationships>
</file>

<file path=xl/drawings/_rels/drawing10.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9.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11.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10.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12.xml.rels><?xml version="1.0" encoding="UTF-8" standalone="yes"?>
<Relationships xmlns="http://schemas.openxmlformats.org/package/2006/relationships"><Relationship Id="rId8" Type="http://schemas.openxmlformats.org/officeDocument/2006/relationships/hyperlink" Target="#Prevention!A1"/><Relationship Id="rId13" Type="http://schemas.openxmlformats.org/officeDocument/2006/relationships/hyperlink" Target="#'Community Attitudes'!A1"/><Relationship Id="rId18" Type="http://schemas.openxmlformats.org/officeDocument/2006/relationships/hyperlink" Target="#'D&amp;I Actions and Attitudes'!A1"/><Relationship Id="rId3" Type="http://schemas.openxmlformats.org/officeDocument/2006/relationships/chart" Target="../charts/chart12.xml"/><Relationship Id="rId21" Type="http://schemas.openxmlformats.org/officeDocument/2006/relationships/hyperlink" Target="#'Basic Needs'!A1"/><Relationship Id="rId7" Type="http://schemas.openxmlformats.org/officeDocument/2006/relationships/hyperlink" Target="#Methods!A1"/><Relationship Id="rId12" Type="http://schemas.openxmlformats.org/officeDocument/2006/relationships/hyperlink" Target="#'Community Behaviors'!A1"/><Relationship Id="rId17" Type="http://schemas.openxmlformats.org/officeDocument/2006/relationships/hyperlink" Target="#'D&amp;I Services Programs'!A1"/><Relationship Id="rId2" Type="http://schemas.openxmlformats.org/officeDocument/2006/relationships/chart" Target="../charts/chart11.xml"/><Relationship Id="rId16" Type="http://schemas.openxmlformats.org/officeDocument/2006/relationships/hyperlink" Target="#'D&amp;I Experiences'!A1"/><Relationship Id="rId20" Type="http://schemas.openxmlformats.org/officeDocument/2006/relationships/hyperlink" Target="#'D&amp;I Harass'!A1"/><Relationship Id="rId1" Type="http://schemas.openxmlformats.org/officeDocument/2006/relationships/image" Target="../media/image1.png"/><Relationship Id="rId6" Type="http://schemas.openxmlformats.org/officeDocument/2006/relationships/hyperlink" Target="#'General CC'!A1"/><Relationship Id="rId11" Type="http://schemas.openxmlformats.org/officeDocument/2006/relationships/hyperlink" Target="#'Prior SV'!A1"/><Relationship Id="rId5" Type="http://schemas.openxmlformats.org/officeDocument/2006/relationships/hyperlink" Target="#Demos!A1"/><Relationship Id="rId15" Type="http://schemas.openxmlformats.org/officeDocument/2006/relationships/hyperlink" Target="#'Contact EAB'!A1"/><Relationship Id="rId10" Type="http://schemas.openxmlformats.org/officeDocument/2006/relationships/hyperlink" Target="#'SV Experiences'!A1"/><Relationship Id="rId19" Type="http://schemas.openxmlformats.org/officeDocument/2006/relationships/hyperlink" Target="#'Inclusive Campus'!A1"/><Relationship Id="rId4" Type="http://schemas.openxmlformats.org/officeDocument/2006/relationships/hyperlink" Target="#Intro!A1"/><Relationship Id="rId9" Type="http://schemas.openxmlformats.org/officeDocument/2006/relationships/hyperlink" Target="#'KP Reporting'!A1"/><Relationship Id="rId14" Type="http://schemas.openxmlformats.org/officeDocument/2006/relationships/hyperlink" Target="#'Relat. Dynamics'!A1"/></Relationships>
</file>

<file path=xl/drawings/_rels/drawing13.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13.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14.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14.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15.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image" Target="../media/image1.png"/><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chart" Target="../charts/chart15.xml"/><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16.xml.rels><?xml version="1.0" encoding="UTF-8" standalone="yes"?>
<Relationships xmlns="http://schemas.openxmlformats.org/package/2006/relationships"><Relationship Id="rId8" Type="http://schemas.openxmlformats.org/officeDocument/2006/relationships/hyperlink" Target="#'General CC'!A1"/><Relationship Id="rId13" Type="http://schemas.openxmlformats.org/officeDocument/2006/relationships/hyperlink" Target="#'Prior SV'!A1"/><Relationship Id="rId18" Type="http://schemas.openxmlformats.org/officeDocument/2006/relationships/hyperlink" Target="#'D&amp;I Experiences'!A1"/><Relationship Id="rId3" Type="http://schemas.openxmlformats.org/officeDocument/2006/relationships/hyperlink" Target="#'Resources '!A1"/><Relationship Id="rId21" Type="http://schemas.openxmlformats.org/officeDocument/2006/relationships/hyperlink" Target="#'Inclusive Campus'!A1"/><Relationship Id="rId7" Type="http://schemas.openxmlformats.org/officeDocument/2006/relationships/hyperlink" Target="#Demos!A1"/><Relationship Id="rId12" Type="http://schemas.openxmlformats.org/officeDocument/2006/relationships/hyperlink" Target="#'SV Experiences'!A1"/><Relationship Id="rId17" Type="http://schemas.openxmlformats.org/officeDocument/2006/relationships/hyperlink" Target="#'Contact EAB'!A1"/><Relationship Id="rId2" Type="http://schemas.openxmlformats.org/officeDocument/2006/relationships/image" Target="../media/image1.png"/><Relationship Id="rId16" Type="http://schemas.openxmlformats.org/officeDocument/2006/relationships/hyperlink" Target="#'Relat. Dynamics'!A1"/><Relationship Id="rId20" Type="http://schemas.openxmlformats.org/officeDocument/2006/relationships/hyperlink" Target="#'D&amp;I Actions and Attitudes'!A1"/><Relationship Id="rId1" Type="http://schemas.openxmlformats.org/officeDocument/2006/relationships/chart" Target="../charts/chart16.xml"/><Relationship Id="rId6" Type="http://schemas.openxmlformats.org/officeDocument/2006/relationships/hyperlink" Target="#Intro!A1"/><Relationship Id="rId11" Type="http://schemas.openxmlformats.org/officeDocument/2006/relationships/hyperlink" Target="#'KP Reporting'!A1"/><Relationship Id="rId5" Type="http://schemas.openxmlformats.org/officeDocument/2006/relationships/chart" Target="../charts/chart17.xml"/><Relationship Id="rId15" Type="http://schemas.openxmlformats.org/officeDocument/2006/relationships/hyperlink" Target="#'Community Attitudes'!A1"/><Relationship Id="rId23" Type="http://schemas.openxmlformats.org/officeDocument/2006/relationships/hyperlink" Target="#'Basic Needs'!A1"/><Relationship Id="rId10" Type="http://schemas.openxmlformats.org/officeDocument/2006/relationships/hyperlink" Target="#Prevention!A1"/><Relationship Id="rId19" Type="http://schemas.openxmlformats.org/officeDocument/2006/relationships/hyperlink" Target="#'D&amp;I Services Programs'!A1"/><Relationship Id="rId4" Type="http://schemas.openxmlformats.org/officeDocument/2006/relationships/image" Target="../media/image5.emf"/><Relationship Id="rId9" Type="http://schemas.openxmlformats.org/officeDocument/2006/relationships/hyperlink" Target="#Methods!A1"/><Relationship Id="rId14" Type="http://schemas.openxmlformats.org/officeDocument/2006/relationships/hyperlink" Target="#'Community Behaviors'!A1"/><Relationship Id="rId22" Type="http://schemas.openxmlformats.org/officeDocument/2006/relationships/hyperlink" Target="#'D&amp;I Harass'!A1"/></Relationships>
</file>

<file path=xl/drawings/_rels/drawing17.xml.rels><?xml version="1.0" encoding="UTF-8" standalone="yes"?>
<Relationships xmlns="http://schemas.openxmlformats.org/package/2006/relationships"><Relationship Id="rId8" Type="http://schemas.openxmlformats.org/officeDocument/2006/relationships/hyperlink" Target="#'SV Experiences'!A1"/><Relationship Id="rId13" Type="http://schemas.openxmlformats.org/officeDocument/2006/relationships/hyperlink" Target="#'Contact EAB'!A1"/><Relationship Id="rId18" Type="http://schemas.openxmlformats.org/officeDocument/2006/relationships/hyperlink" Target="#'D&amp;I Harass'!A1"/><Relationship Id="rId3" Type="http://schemas.openxmlformats.org/officeDocument/2006/relationships/hyperlink" Target="#Demos!A1"/><Relationship Id="rId7" Type="http://schemas.openxmlformats.org/officeDocument/2006/relationships/hyperlink" Target="#'KP Reporting'!A1"/><Relationship Id="rId12" Type="http://schemas.openxmlformats.org/officeDocument/2006/relationships/hyperlink" Target="#'Relat. Dynamics'!A1"/><Relationship Id="rId17" Type="http://schemas.openxmlformats.org/officeDocument/2006/relationships/hyperlink" Target="#'Inclusive Campus'!A1"/><Relationship Id="rId2" Type="http://schemas.openxmlformats.org/officeDocument/2006/relationships/hyperlink" Target="#Intro!A1"/><Relationship Id="rId16" Type="http://schemas.openxmlformats.org/officeDocument/2006/relationships/hyperlink" Target="#'D&amp;I Actions and Attitudes'!A1"/><Relationship Id="rId1" Type="http://schemas.openxmlformats.org/officeDocument/2006/relationships/image" Target="../media/image1.png"/><Relationship Id="rId6" Type="http://schemas.openxmlformats.org/officeDocument/2006/relationships/hyperlink" Target="#Prevention!A1"/><Relationship Id="rId11" Type="http://schemas.openxmlformats.org/officeDocument/2006/relationships/hyperlink" Target="#'Community Attitudes'!A1"/><Relationship Id="rId5" Type="http://schemas.openxmlformats.org/officeDocument/2006/relationships/hyperlink" Target="#Methods!A1"/><Relationship Id="rId15" Type="http://schemas.openxmlformats.org/officeDocument/2006/relationships/hyperlink" Target="#'D&amp;I Services Programs'!A1"/><Relationship Id="rId10" Type="http://schemas.openxmlformats.org/officeDocument/2006/relationships/hyperlink" Target="#'Community Behaviors'!A1"/><Relationship Id="rId19" Type="http://schemas.openxmlformats.org/officeDocument/2006/relationships/hyperlink" Target="#'Basic Needs'!A1"/><Relationship Id="rId4" Type="http://schemas.openxmlformats.org/officeDocument/2006/relationships/hyperlink" Target="#'General CC'!A1"/><Relationship Id="rId9" Type="http://schemas.openxmlformats.org/officeDocument/2006/relationships/hyperlink" Target="#'Prior SV'!A1"/><Relationship Id="rId14" Type="http://schemas.openxmlformats.org/officeDocument/2006/relationships/hyperlink" Target="#'D&amp;I Experiences'!A1"/></Relationships>
</file>

<file path=xl/drawings/_rels/drawing18.xml.rels><?xml version="1.0" encoding="UTF-8" standalone="yes"?>
<Relationships xmlns="http://schemas.openxmlformats.org/package/2006/relationships"><Relationship Id="rId8" Type="http://schemas.openxmlformats.org/officeDocument/2006/relationships/hyperlink" Target="#'SV Experiences'!A1"/><Relationship Id="rId13" Type="http://schemas.openxmlformats.org/officeDocument/2006/relationships/hyperlink" Target="#'Contact EAB'!A1"/><Relationship Id="rId18" Type="http://schemas.openxmlformats.org/officeDocument/2006/relationships/hyperlink" Target="#'D&amp;I Harass'!A1"/><Relationship Id="rId3" Type="http://schemas.openxmlformats.org/officeDocument/2006/relationships/hyperlink" Target="#Demos!A1"/><Relationship Id="rId7" Type="http://schemas.openxmlformats.org/officeDocument/2006/relationships/hyperlink" Target="#'KP Reporting'!A1"/><Relationship Id="rId12" Type="http://schemas.openxmlformats.org/officeDocument/2006/relationships/hyperlink" Target="#'Relat. Dynamics'!A1"/><Relationship Id="rId17" Type="http://schemas.openxmlformats.org/officeDocument/2006/relationships/hyperlink" Target="#'Inclusive Campus'!A1"/><Relationship Id="rId2" Type="http://schemas.openxmlformats.org/officeDocument/2006/relationships/hyperlink" Target="#Intro!A1"/><Relationship Id="rId16" Type="http://schemas.openxmlformats.org/officeDocument/2006/relationships/hyperlink" Target="#'D&amp;I Actions and Attitudes'!A1"/><Relationship Id="rId1" Type="http://schemas.openxmlformats.org/officeDocument/2006/relationships/image" Target="../media/image1.png"/><Relationship Id="rId6" Type="http://schemas.openxmlformats.org/officeDocument/2006/relationships/hyperlink" Target="#Prevention!A1"/><Relationship Id="rId11" Type="http://schemas.openxmlformats.org/officeDocument/2006/relationships/hyperlink" Target="#'Community Attitudes'!A1"/><Relationship Id="rId5" Type="http://schemas.openxmlformats.org/officeDocument/2006/relationships/hyperlink" Target="#Methods!A1"/><Relationship Id="rId15" Type="http://schemas.openxmlformats.org/officeDocument/2006/relationships/hyperlink" Target="#'D&amp;I Services Programs'!A1"/><Relationship Id="rId10" Type="http://schemas.openxmlformats.org/officeDocument/2006/relationships/hyperlink" Target="#'Community Behaviors'!A1"/><Relationship Id="rId19" Type="http://schemas.openxmlformats.org/officeDocument/2006/relationships/hyperlink" Target="#'Basic Needs'!A1"/><Relationship Id="rId4" Type="http://schemas.openxmlformats.org/officeDocument/2006/relationships/hyperlink" Target="#'General CC'!A1"/><Relationship Id="rId9" Type="http://schemas.openxmlformats.org/officeDocument/2006/relationships/hyperlink" Target="#'Prior SV'!A1"/><Relationship Id="rId14" Type="http://schemas.openxmlformats.org/officeDocument/2006/relationships/hyperlink" Target="#'D&amp;I Experiences'!A1"/></Relationships>
</file>

<file path=xl/drawings/_rels/drawing2.xml.rels><?xml version="1.0" encoding="UTF-8" standalone="yes"?>
<Relationships xmlns="http://schemas.openxmlformats.org/package/2006/relationships"><Relationship Id="rId8" Type="http://schemas.openxmlformats.org/officeDocument/2006/relationships/hyperlink" Target="#Methods!A1"/><Relationship Id="rId13" Type="http://schemas.openxmlformats.org/officeDocument/2006/relationships/hyperlink" Target="#'Community Behaviors'!A1"/><Relationship Id="rId18" Type="http://schemas.openxmlformats.org/officeDocument/2006/relationships/hyperlink" Target="#'D&amp;I Services Programs'!A1"/><Relationship Id="rId3" Type="http://schemas.openxmlformats.org/officeDocument/2006/relationships/image" Target="../media/image3.png"/><Relationship Id="rId21" Type="http://schemas.openxmlformats.org/officeDocument/2006/relationships/hyperlink" Target="#'D&amp;I Harass'!A1"/><Relationship Id="rId7" Type="http://schemas.openxmlformats.org/officeDocument/2006/relationships/hyperlink" Target="#'General CC'!A1"/><Relationship Id="rId12" Type="http://schemas.openxmlformats.org/officeDocument/2006/relationships/hyperlink" Target="#'Prior SV'!A1"/><Relationship Id="rId17" Type="http://schemas.openxmlformats.org/officeDocument/2006/relationships/hyperlink" Target="#'D&amp;I Experiences'!A1"/><Relationship Id="rId2" Type="http://schemas.openxmlformats.org/officeDocument/2006/relationships/image" Target="../media/image2.png"/><Relationship Id="rId16" Type="http://schemas.openxmlformats.org/officeDocument/2006/relationships/hyperlink" Target="#'Contact EAB'!A1"/><Relationship Id="rId20" Type="http://schemas.openxmlformats.org/officeDocument/2006/relationships/hyperlink" Target="#'Inclusive Campus'!A1"/><Relationship Id="rId1" Type="http://schemas.openxmlformats.org/officeDocument/2006/relationships/image" Target="../media/image1.png"/><Relationship Id="rId6" Type="http://schemas.openxmlformats.org/officeDocument/2006/relationships/hyperlink" Target="#Demos!A1"/><Relationship Id="rId11" Type="http://schemas.openxmlformats.org/officeDocument/2006/relationships/hyperlink" Target="#'SV Experiences'!A1"/><Relationship Id="rId5" Type="http://schemas.openxmlformats.org/officeDocument/2006/relationships/hyperlink" Target="#Intro!A1"/><Relationship Id="rId15" Type="http://schemas.openxmlformats.org/officeDocument/2006/relationships/hyperlink" Target="#'Relat. Dynamics'!A1"/><Relationship Id="rId10" Type="http://schemas.openxmlformats.org/officeDocument/2006/relationships/hyperlink" Target="#'KP Reporting'!A1"/><Relationship Id="rId19" Type="http://schemas.openxmlformats.org/officeDocument/2006/relationships/hyperlink" Target="#'D&amp;I Actions and Attitudes'!A1"/><Relationship Id="rId4" Type="http://schemas.openxmlformats.org/officeDocument/2006/relationships/image" Target="../media/image4.png"/><Relationship Id="rId9" Type="http://schemas.openxmlformats.org/officeDocument/2006/relationships/hyperlink" Target="#Prevention!A1"/><Relationship Id="rId14" Type="http://schemas.openxmlformats.org/officeDocument/2006/relationships/hyperlink" Target="#'Community Attitudes'!A1"/><Relationship Id="rId22" Type="http://schemas.openxmlformats.org/officeDocument/2006/relationships/hyperlink" Target="#'Basic Needs'!A1"/></Relationships>
</file>

<file path=xl/drawings/_rels/drawing3.xml.rels><?xml version="1.0" encoding="UTF-8" standalone="yes"?>
<Relationships xmlns="http://schemas.openxmlformats.org/package/2006/relationships"><Relationship Id="rId8" Type="http://schemas.openxmlformats.org/officeDocument/2006/relationships/hyperlink" Target="#Prevention!A1"/><Relationship Id="rId13" Type="http://schemas.openxmlformats.org/officeDocument/2006/relationships/hyperlink" Target="#'Community Attitudes'!A1"/><Relationship Id="rId18" Type="http://schemas.openxmlformats.org/officeDocument/2006/relationships/hyperlink" Target="#'D&amp;I Actions and Attitudes'!A1"/><Relationship Id="rId3" Type="http://schemas.openxmlformats.org/officeDocument/2006/relationships/chart" Target="../charts/chart2.xml"/><Relationship Id="rId21" Type="http://schemas.openxmlformats.org/officeDocument/2006/relationships/hyperlink" Target="#'Basic Needs'!A1"/><Relationship Id="rId7" Type="http://schemas.openxmlformats.org/officeDocument/2006/relationships/hyperlink" Target="#Methods!A1"/><Relationship Id="rId12" Type="http://schemas.openxmlformats.org/officeDocument/2006/relationships/hyperlink" Target="#'Community Behaviors'!A1"/><Relationship Id="rId17" Type="http://schemas.openxmlformats.org/officeDocument/2006/relationships/hyperlink" Target="#'D&amp;I Services Programs'!A1"/><Relationship Id="rId2" Type="http://schemas.openxmlformats.org/officeDocument/2006/relationships/chart" Target="../charts/chart1.xml"/><Relationship Id="rId16" Type="http://schemas.openxmlformats.org/officeDocument/2006/relationships/hyperlink" Target="#'D&amp;I Experiences'!A1"/><Relationship Id="rId20" Type="http://schemas.openxmlformats.org/officeDocument/2006/relationships/hyperlink" Target="#'D&amp;I Harass'!A1"/><Relationship Id="rId1" Type="http://schemas.openxmlformats.org/officeDocument/2006/relationships/image" Target="../media/image1.png"/><Relationship Id="rId6" Type="http://schemas.openxmlformats.org/officeDocument/2006/relationships/hyperlink" Target="#'General CC'!A1"/><Relationship Id="rId11" Type="http://schemas.openxmlformats.org/officeDocument/2006/relationships/hyperlink" Target="#'Prior SV'!A1"/><Relationship Id="rId5" Type="http://schemas.openxmlformats.org/officeDocument/2006/relationships/hyperlink" Target="#Demos!A1"/><Relationship Id="rId15" Type="http://schemas.openxmlformats.org/officeDocument/2006/relationships/hyperlink" Target="#'Contact EAB'!A1"/><Relationship Id="rId10" Type="http://schemas.openxmlformats.org/officeDocument/2006/relationships/hyperlink" Target="#'SV Experiences'!A1"/><Relationship Id="rId19" Type="http://schemas.openxmlformats.org/officeDocument/2006/relationships/hyperlink" Target="#'Inclusive Campus'!A1"/><Relationship Id="rId4" Type="http://schemas.openxmlformats.org/officeDocument/2006/relationships/hyperlink" Target="#Intro!A1"/><Relationship Id="rId9" Type="http://schemas.openxmlformats.org/officeDocument/2006/relationships/hyperlink" Target="#'KP Reporting'!A1"/><Relationship Id="rId14" Type="http://schemas.openxmlformats.org/officeDocument/2006/relationships/hyperlink" Target="#'Relat. Dynamics'!A1"/></Relationships>
</file>

<file path=xl/drawings/_rels/drawing4.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3.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5.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4.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6.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5.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7.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6.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8.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7.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_rels/drawing9.xml.rels><?xml version="1.0" encoding="UTF-8" standalone="yes"?>
<Relationships xmlns="http://schemas.openxmlformats.org/package/2006/relationships"><Relationship Id="rId8" Type="http://schemas.openxmlformats.org/officeDocument/2006/relationships/hyperlink" Target="#'KP Reporting'!A1"/><Relationship Id="rId13" Type="http://schemas.openxmlformats.org/officeDocument/2006/relationships/hyperlink" Target="#'Relat. Dynamics'!A1"/><Relationship Id="rId18" Type="http://schemas.openxmlformats.org/officeDocument/2006/relationships/hyperlink" Target="#'Inclusive Campus'!A1"/><Relationship Id="rId3" Type="http://schemas.openxmlformats.org/officeDocument/2006/relationships/hyperlink" Target="#Intro!A1"/><Relationship Id="rId7" Type="http://schemas.openxmlformats.org/officeDocument/2006/relationships/hyperlink" Target="#Prevention!A1"/><Relationship Id="rId12" Type="http://schemas.openxmlformats.org/officeDocument/2006/relationships/hyperlink" Target="#'Community Attitudes'!A1"/><Relationship Id="rId17" Type="http://schemas.openxmlformats.org/officeDocument/2006/relationships/hyperlink" Target="#'D&amp;I Actions and Attitudes'!A1"/><Relationship Id="rId2" Type="http://schemas.openxmlformats.org/officeDocument/2006/relationships/chart" Target="../charts/chart8.xml"/><Relationship Id="rId16" Type="http://schemas.openxmlformats.org/officeDocument/2006/relationships/hyperlink" Target="#'D&amp;I Services Programs'!A1"/><Relationship Id="rId20" Type="http://schemas.openxmlformats.org/officeDocument/2006/relationships/hyperlink" Target="#'Basic Needs'!A1"/><Relationship Id="rId1" Type="http://schemas.openxmlformats.org/officeDocument/2006/relationships/image" Target="../media/image1.png"/><Relationship Id="rId6" Type="http://schemas.openxmlformats.org/officeDocument/2006/relationships/hyperlink" Target="#Methods!A1"/><Relationship Id="rId11" Type="http://schemas.openxmlformats.org/officeDocument/2006/relationships/hyperlink" Target="#'Community Behaviors'!A1"/><Relationship Id="rId5" Type="http://schemas.openxmlformats.org/officeDocument/2006/relationships/hyperlink" Target="#'General CC'!A1"/><Relationship Id="rId15" Type="http://schemas.openxmlformats.org/officeDocument/2006/relationships/hyperlink" Target="#'D&amp;I Experiences'!A1"/><Relationship Id="rId10" Type="http://schemas.openxmlformats.org/officeDocument/2006/relationships/hyperlink" Target="#'Prior SV'!A1"/><Relationship Id="rId19" Type="http://schemas.openxmlformats.org/officeDocument/2006/relationships/hyperlink" Target="#'D&amp;I Harass'!A1"/><Relationship Id="rId4" Type="http://schemas.openxmlformats.org/officeDocument/2006/relationships/hyperlink" Target="#Demos!A1"/><Relationship Id="rId9" Type="http://schemas.openxmlformats.org/officeDocument/2006/relationships/hyperlink" Target="#'SV Experiences'!A1"/><Relationship Id="rId14" Type="http://schemas.openxmlformats.org/officeDocument/2006/relationships/hyperlink" Target="#'Contact EAB'!A1"/></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xdr:from>
      <xdr:col>14</xdr:col>
      <xdr:colOff>661737</xdr:colOff>
      <xdr:row>10</xdr:row>
      <xdr:rowOff>10026</xdr:rowOff>
    </xdr:from>
    <xdr:to>
      <xdr:col>16</xdr:col>
      <xdr:colOff>0</xdr:colOff>
      <xdr:row>14</xdr:row>
      <xdr:rowOff>162426</xdr:rowOff>
    </xdr:to>
    <xdr:sp macro="" textlink="">
      <xdr:nvSpPr>
        <xdr:cNvPr id="3" name="TextBox 2">
          <a:extLst>
            <a:ext uri="{FF2B5EF4-FFF2-40B4-BE49-F238E27FC236}">
              <a16:creationId xmlns:a16="http://schemas.microsoft.com/office/drawing/2014/main" xmlns="" id="{00000000-0008-0000-0300-000003000000}"/>
            </a:ext>
          </a:extLst>
        </xdr:cNvPr>
        <xdr:cNvSpPr txBox="1"/>
      </xdr:nvSpPr>
      <xdr:spPr bwMode="gray">
        <a:xfrm>
          <a:off x="11720262" y="2581776"/>
          <a:ext cx="915402" cy="914400"/>
        </a:xfrm>
        <a:prstGeom prst="rect">
          <a:avLst/>
        </a:prstGeom>
        <a:noFill/>
      </xdr:spPr>
      <xdr:txBody>
        <a:bodyPr vertOverflow="clip" horzOverflow="clip" wrap="non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endParaRPr lang="en-US" sz="1000" b="0">
            <a:solidFill>
              <a:schemeClr val="tx1"/>
            </a:solidFill>
            <a:latin typeface="+mn-lt"/>
            <a:ea typeface="+mn-ea"/>
            <a:cs typeface="+mn-cs"/>
          </a:endParaRPr>
        </a:p>
      </xdr:txBody>
    </xdr:sp>
    <xdr:clientData/>
  </xdr:twoCellAnchor>
  <xdr:twoCellAnchor>
    <xdr:from>
      <xdr:col>9</xdr:col>
      <xdr:colOff>71437</xdr:colOff>
      <xdr:row>2</xdr:row>
      <xdr:rowOff>129086</xdr:rowOff>
    </xdr:from>
    <xdr:to>
      <xdr:col>15</xdr:col>
      <xdr:colOff>661993</xdr:colOff>
      <xdr:row>26</xdr:row>
      <xdr:rowOff>178595</xdr:rowOff>
    </xdr:to>
    <xdr:sp macro="" textlink="">
      <xdr:nvSpPr>
        <xdr:cNvPr id="4" name="Line Callout 2 (No Border) 86">
          <a:extLst>
            <a:ext uri="{FF2B5EF4-FFF2-40B4-BE49-F238E27FC236}">
              <a16:creationId xmlns:a16="http://schemas.microsoft.com/office/drawing/2014/main" xmlns="" id="{00000000-0008-0000-0300-000004000000}"/>
            </a:ext>
          </a:extLst>
        </xdr:cNvPr>
        <xdr:cNvSpPr/>
      </xdr:nvSpPr>
      <xdr:spPr bwMode="gray">
        <a:xfrm>
          <a:off x="6889750" y="1184774"/>
          <a:ext cx="4733931" cy="4883446"/>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2880" tIns="182880" rIns="182880" bIns="182880" numCol="1" spcCol="0" rtlCol="0" fromWordArt="0" anchor="t" anchorCtr="0" forceAA="0" compatLnSpc="1">
          <a:prstTxWarp prst="textNoShape">
            <a:avLst/>
          </a:prstTxWarp>
          <a:noAutofit/>
        </a:bodyPr>
        <a:lstStyle/>
        <a:p>
          <a:pPr marL="0" marR="0">
            <a:spcAft>
              <a:spcPts val="500"/>
            </a:spcAft>
          </a:pPr>
          <a:r>
            <a:rPr lang="en-US" sz="900" b="1" kern="1200">
              <a:solidFill>
                <a:schemeClr val="tx1"/>
              </a:solidFill>
              <a:effectLst/>
              <a:ea typeface="Times New Roman"/>
              <a:cs typeface="Times New Roman"/>
            </a:rPr>
            <a:t>About the</a:t>
          </a:r>
          <a:r>
            <a:rPr lang="en-US" sz="900" b="1" kern="1200" baseline="0">
              <a:solidFill>
                <a:schemeClr val="tx1"/>
              </a:solidFill>
              <a:effectLst/>
              <a:ea typeface="Times New Roman"/>
              <a:cs typeface="Times New Roman"/>
            </a:rPr>
            <a:t> EAB Campus Climate Survey Report </a:t>
          </a:r>
        </a:p>
        <a:p>
          <a:pPr marL="0" marR="0">
            <a:spcAft>
              <a:spcPts val="500"/>
            </a:spcAft>
          </a:pPr>
          <a:r>
            <a:rPr lang="en-US" sz="800" b="0" i="0" kern="1200">
              <a:solidFill>
                <a:schemeClr val="tx1"/>
              </a:solidFill>
              <a:effectLst/>
              <a:ea typeface="Times New Roman"/>
              <a:cs typeface="Times New Roman"/>
            </a:rPr>
            <a:t>This Excel workbook features</a:t>
          </a:r>
          <a:r>
            <a:rPr lang="en-US" sz="800" b="0" i="0" kern="1200" baseline="0">
              <a:solidFill>
                <a:schemeClr val="tx1"/>
              </a:solidFill>
              <a:effectLst/>
              <a:ea typeface="Times New Roman"/>
              <a:cs typeface="Times New Roman"/>
            </a:rPr>
            <a:t> a high-level analysis of your institution's spring 2019 campus climate survey data. This report is designed to be viewed electronically in Excel. </a:t>
          </a:r>
          <a:endParaRPr lang="en-US" sz="800" b="0" i="0" kern="1200">
            <a:solidFill>
              <a:schemeClr val="tx1"/>
            </a:solidFill>
            <a:effectLst/>
            <a:ea typeface="Times New Roman"/>
            <a:cs typeface="Times New Roman"/>
          </a:endParaRPr>
        </a:p>
        <a:p>
          <a:pPr marL="0" marR="0">
            <a:spcAft>
              <a:spcPts val="500"/>
            </a:spcAft>
          </a:pPr>
          <a:r>
            <a:rPr lang="en-US" sz="900" b="0" i="1" kern="1200">
              <a:solidFill>
                <a:schemeClr val="tx1"/>
              </a:solidFill>
              <a:effectLst/>
              <a:ea typeface="Times New Roman"/>
              <a:cs typeface="Times New Roman"/>
            </a:rPr>
            <a:t/>
          </a:r>
          <a:br>
            <a:rPr lang="en-US" sz="900" b="0" i="1" kern="1200">
              <a:solidFill>
                <a:schemeClr val="tx1"/>
              </a:solidFill>
              <a:effectLst/>
              <a:ea typeface="Times New Roman"/>
              <a:cs typeface="Times New Roman"/>
            </a:rPr>
          </a:br>
          <a:r>
            <a:rPr lang="en-US" sz="900" b="0" i="1" kern="1200">
              <a:solidFill>
                <a:schemeClr val="tx1"/>
              </a:solidFill>
              <a:effectLst/>
              <a:ea typeface="Times New Roman"/>
              <a:cs typeface="Times New Roman"/>
            </a:rPr>
            <a:t>Navigating the Report </a:t>
          </a:r>
          <a:endParaRPr lang="en-US" sz="900" b="0" i="1" kern="1200" baseline="0">
            <a:solidFill>
              <a:schemeClr val="tx1"/>
            </a:solidFill>
            <a:effectLst/>
            <a:ea typeface="Times New Roman"/>
            <a:cs typeface="Times New Roman"/>
          </a:endParaRPr>
        </a:p>
        <a:p>
          <a:pPr marL="0" marR="0">
            <a:spcAft>
              <a:spcPts val="1000"/>
            </a:spcAft>
          </a:pPr>
          <a:r>
            <a:rPr lang="en-US" sz="800">
              <a:solidFill>
                <a:schemeClr val="tx1"/>
              </a:solidFill>
              <a:effectLst/>
              <a:latin typeface="+mn-lt"/>
              <a:ea typeface="Times New Roman"/>
              <a:cs typeface="+mn-cs"/>
            </a:rPr>
            <a:t>Use the</a:t>
          </a:r>
          <a:r>
            <a:rPr lang="en-US" sz="800" baseline="0">
              <a:solidFill>
                <a:schemeClr val="tx1"/>
              </a:solidFill>
              <a:effectLst/>
              <a:latin typeface="+mn-lt"/>
              <a:ea typeface="Times New Roman"/>
              <a:cs typeface="+mn-cs"/>
            </a:rPr>
            <a:t> links in the left-hand column of this workbook to access each page of the report. </a:t>
          </a:r>
        </a:p>
        <a:p>
          <a:pPr marL="0" marR="0">
            <a:spcAft>
              <a:spcPts val="1000"/>
            </a:spcAft>
          </a:pPr>
          <a:r>
            <a:rPr lang="en-US" sz="800" baseline="0">
              <a:solidFill>
                <a:schemeClr val="tx1"/>
              </a:solidFill>
              <a:effectLst/>
              <a:latin typeface="+mn-lt"/>
              <a:ea typeface="Times New Roman"/>
              <a:cs typeface="+mn-cs"/>
            </a:rPr>
            <a:t>Each page includes a "Quick Takes" box to indicate top takeaways. </a:t>
          </a:r>
          <a:endParaRPr lang="en-US" sz="800">
            <a:solidFill>
              <a:schemeClr val="tx1"/>
            </a:solidFill>
            <a:effectLst/>
            <a:latin typeface="+mn-lt"/>
            <a:ea typeface="Times New Roman"/>
            <a:cs typeface="+mn-cs"/>
          </a:endParaRPr>
        </a:p>
        <a:p>
          <a:pPr marL="0" marR="0">
            <a:spcAft>
              <a:spcPts val="1000"/>
            </a:spcAft>
          </a:pPr>
          <a:r>
            <a:rPr lang="en-US" sz="800">
              <a:solidFill>
                <a:schemeClr val="tx1"/>
              </a:solidFill>
              <a:effectLst/>
              <a:latin typeface="+mn-lt"/>
              <a:ea typeface="Times New Roman"/>
              <a:cs typeface="+mn-cs"/>
            </a:rPr>
            <a:t>Each data chart or table includes an "n" value,</a:t>
          </a:r>
          <a:r>
            <a:rPr lang="en-US" sz="800" baseline="0">
              <a:solidFill>
                <a:schemeClr val="tx1"/>
              </a:solidFill>
              <a:effectLst/>
              <a:latin typeface="+mn-lt"/>
              <a:ea typeface="Times New Roman"/>
              <a:cs typeface="+mn-cs"/>
            </a:rPr>
            <a:t> representing the number of respondents for that particular question. Keep in mind that some questions were "check all that apply," meaning that percentages may not total to 100%. For those tables reporting questions that are not "check all that apply" and still do not add up to 100%, note that percentages in this report are generally rounded up or down to the nearest whole number. This may mean that some tables add up to 99% or 101%.</a:t>
          </a:r>
        </a:p>
        <a:p>
          <a:pPr marL="0" marR="0">
            <a:spcAft>
              <a:spcPts val="1000"/>
            </a:spcAft>
          </a:pPr>
          <a:r>
            <a:rPr lang="en-US" sz="800">
              <a:solidFill>
                <a:schemeClr val="tx1"/>
              </a:solidFill>
              <a:effectLst/>
              <a:latin typeface="+mn-lt"/>
              <a:ea typeface="Times New Roman"/>
              <a:cs typeface="+mn-cs"/>
            </a:rPr>
            <a:t>You can break down some survey results by</a:t>
          </a:r>
          <a:r>
            <a:rPr lang="en-US" sz="800" baseline="0">
              <a:solidFill>
                <a:schemeClr val="tx1"/>
              </a:solidFill>
              <a:effectLst/>
              <a:latin typeface="+mn-lt"/>
              <a:ea typeface="Times New Roman"/>
              <a:cs typeface="+mn-cs"/>
            </a:rPr>
            <a:t> select respondent demographics. </a:t>
          </a:r>
          <a:r>
            <a:rPr lang="en-US" sz="800" b="0" i="0" u="none">
              <a:solidFill>
                <a:schemeClr val="tx1"/>
              </a:solidFill>
              <a:effectLst/>
              <a:latin typeface="+mn-lt"/>
              <a:ea typeface="Times New Roman"/>
              <a:cs typeface="+mn-cs"/>
            </a:rPr>
            <a:t>A </a:t>
          </a:r>
          <a:r>
            <a:rPr lang="en-US" sz="800" b="1" i="0" u="none">
              <a:solidFill>
                <a:schemeClr val="accent6"/>
              </a:solidFill>
              <a:effectLst/>
              <a:latin typeface="+mn-lt"/>
              <a:ea typeface="Times New Roman"/>
              <a:cs typeface="+mn-cs"/>
            </a:rPr>
            <a:t>blue button </a:t>
          </a:r>
          <a:r>
            <a:rPr lang="en-US" sz="800" b="0" i="0" u="none">
              <a:solidFill>
                <a:schemeClr val="tx1"/>
              </a:solidFill>
              <a:effectLst/>
              <a:latin typeface="+mn-lt"/>
              <a:ea typeface="Times New Roman"/>
              <a:cs typeface="+mn-cs"/>
            </a:rPr>
            <a:t>at the top of a chart indicates this option.</a:t>
          </a:r>
          <a:r>
            <a:rPr lang="en-US" sz="800" b="1" i="0" u="none">
              <a:solidFill>
                <a:schemeClr val="tx1"/>
              </a:solidFill>
              <a:effectLst/>
              <a:latin typeface="+mn-lt"/>
              <a:ea typeface="Times New Roman"/>
              <a:cs typeface="+mn-cs"/>
            </a:rPr>
            <a:t> </a:t>
          </a:r>
          <a:r>
            <a:rPr lang="en-US" sz="800">
              <a:solidFill>
                <a:schemeClr val="tx1"/>
              </a:solidFill>
              <a:effectLst/>
              <a:latin typeface="+mn-lt"/>
              <a:ea typeface="Times New Roman"/>
              <a:cs typeface="+mn-cs"/>
            </a:rPr>
            <a:t>The results are not segmented by other demographic categories either because those counts were generally too low (15 students or less) to ensure student privacy, or because results were not substantially different across demographic characteristics. </a:t>
          </a:r>
        </a:p>
        <a:p>
          <a:pPr marL="0" marR="0">
            <a:spcAft>
              <a:spcPts val="1000"/>
            </a:spcAft>
          </a:pPr>
          <a:r>
            <a:rPr lang="en-US" sz="900" i="1">
              <a:solidFill>
                <a:schemeClr val="tx1"/>
              </a:solidFill>
              <a:effectLst/>
              <a:latin typeface="+mn-lt"/>
              <a:ea typeface="Times New Roman"/>
              <a:cs typeface="+mn-cs"/>
            </a:rPr>
            <a:t/>
          </a:r>
          <a:br>
            <a:rPr lang="en-US" sz="900" i="1">
              <a:solidFill>
                <a:schemeClr val="tx1"/>
              </a:solidFill>
              <a:effectLst/>
              <a:latin typeface="+mn-lt"/>
              <a:ea typeface="Times New Roman"/>
              <a:cs typeface="+mn-cs"/>
            </a:rPr>
          </a:br>
          <a:r>
            <a:rPr lang="en-US" sz="900" i="1">
              <a:solidFill>
                <a:schemeClr val="tx1"/>
              </a:solidFill>
              <a:effectLst/>
              <a:latin typeface="+mn-lt"/>
              <a:ea typeface="Times New Roman"/>
              <a:cs typeface="+mn-cs"/>
            </a:rPr>
            <a:t>Learning More From Your Data</a:t>
          </a:r>
        </a:p>
        <a:p>
          <a:pPr marL="0" marR="0">
            <a:spcAft>
              <a:spcPts val="1000"/>
            </a:spcAft>
          </a:pPr>
          <a:r>
            <a:rPr lang="en-US" sz="800">
              <a:solidFill>
                <a:schemeClr val="tx1"/>
              </a:solidFill>
              <a:effectLst/>
              <a:latin typeface="+mn-lt"/>
              <a:ea typeface="Times New Roman"/>
              <a:cs typeface="+mn-cs"/>
            </a:rPr>
            <a:t>EAB is not able to determine to what extent the survey respondents reflect the makeup of your student population. Survey results may not be generalizable to the entire student body. You should work with a research expert on your campus to determine generalizability.</a:t>
          </a:r>
        </a:p>
        <a:p>
          <a:pPr marL="0" marR="0">
            <a:spcAft>
              <a:spcPts val="1000"/>
            </a:spcAft>
          </a:pPr>
          <a:r>
            <a:rPr lang="en-US" sz="800">
              <a:solidFill>
                <a:schemeClr val="tx1"/>
              </a:solidFill>
              <a:effectLst/>
              <a:latin typeface="+mn-lt"/>
              <a:ea typeface="Times New Roman"/>
              <a:cs typeface="+mn-cs"/>
            </a:rPr>
            <a:t>This report represents a high-level analysis of your institution's campus climate survey data. Data</a:t>
          </a:r>
          <a:r>
            <a:rPr lang="en-US" sz="800" baseline="0">
              <a:solidFill>
                <a:schemeClr val="tx1"/>
              </a:solidFill>
              <a:effectLst/>
              <a:latin typeface="+mn-lt"/>
              <a:ea typeface="Times New Roman"/>
              <a:cs typeface="+mn-cs"/>
            </a:rPr>
            <a:t> from the climate survey is very rich and you should work with a research expert on your campus to </a:t>
          </a:r>
          <a:r>
            <a:rPr lang="en-US" sz="800">
              <a:solidFill>
                <a:schemeClr val="tx1"/>
              </a:solidFill>
              <a:effectLst/>
              <a:latin typeface="+mn-lt"/>
              <a:ea typeface="Times New Roman"/>
              <a:cs typeface="+mn-cs"/>
            </a:rPr>
            <a:t>conduct further analyses of your institution's survey data. </a:t>
          </a:r>
        </a:p>
        <a:p>
          <a:pPr marL="0" marR="0">
            <a:spcAft>
              <a:spcPts val="1000"/>
            </a:spcAft>
          </a:pPr>
          <a:endParaRPr lang="en-US" sz="900">
            <a:solidFill>
              <a:schemeClr val="tx1"/>
            </a:solidFill>
            <a:effectLst/>
            <a:latin typeface="+mn-lt"/>
            <a:ea typeface="Times New Roman"/>
            <a:cs typeface="+mn-cs"/>
          </a:endParaRPr>
        </a:p>
      </xdr:txBody>
    </xdr:sp>
    <xdr:clientData/>
  </xdr:twoCellAnchor>
  <xdr:twoCellAnchor>
    <xdr:from>
      <xdr:col>1</xdr:col>
      <xdr:colOff>44110</xdr:colOff>
      <xdr:row>1</xdr:row>
      <xdr:rowOff>200529</xdr:rowOff>
    </xdr:from>
    <xdr:to>
      <xdr:col>9</xdr:col>
      <xdr:colOff>119063</xdr:colOff>
      <xdr:row>27</xdr:row>
      <xdr:rowOff>0</xdr:rowOff>
    </xdr:to>
    <xdr:sp macro="" textlink="">
      <xdr:nvSpPr>
        <xdr:cNvPr id="5" name="Line Callout 2 (No Border) 86">
          <a:extLst>
            <a:ext uri="{FF2B5EF4-FFF2-40B4-BE49-F238E27FC236}">
              <a16:creationId xmlns:a16="http://schemas.microsoft.com/office/drawing/2014/main" xmlns="" id="{00000000-0008-0000-0300-000005000000}"/>
            </a:ext>
          </a:extLst>
        </xdr:cNvPr>
        <xdr:cNvSpPr/>
      </xdr:nvSpPr>
      <xdr:spPr bwMode="gray">
        <a:xfrm>
          <a:off x="1853860" y="1022060"/>
          <a:ext cx="5611359" cy="5026315"/>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noFill/>
        <a:ln w="28575">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2880" tIns="182880" rIns="182880" bIns="182880" numCol="1" spcCol="0" rtlCol="0" fromWordArt="0" anchor="t" anchorCtr="0" forceAA="0" compatLnSpc="1">
          <a:prstTxWarp prst="textNoShape">
            <a:avLst/>
          </a:prstTxWarp>
          <a:noAutofit/>
        </a:bodyPr>
        <a:lstStyle/>
        <a:p>
          <a:pPr marL="0" marR="0">
            <a:spcAft>
              <a:spcPts val="600"/>
            </a:spcAft>
          </a:pPr>
          <a:r>
            <a:rPr lang="en-US" sz="900" b="1" i="0" kern="1200" baseline="0">
              <a:solidFill>
                <a:schemeClr val="tx1"/>
              </a:solidFill>
              <a:effectLst/>
              <a:ea typeface="Times New Roman"/>
              <a:cs typeface="Times New Roman"/>
            </a:rPr>
            <a:t>Purpose of the EAB Campus Climate Survey</a:t>
          </a:r>
        </a:p>
        <a:p>
          <a:pPr marL="0" marR="0">
            <a:spcAft>
              <a:spcPts val="600"/>
            </a:spcAft>
          </a:pPr>
          <a:r>
            <a:rPr lang="en-US" sz="800" b="0" i="0" kern="1200" baseline="0">
              <a:solidFill>
                <a:schemeClr val="tx1"/>
              </a:solidFill>
              <a:effectLst/>
              <a:ea typeface="Times New Roman"/>
              <a:cs typeface="Times New Roman"/>
            </a:rPr>
            <a:t>The EAB Campus Climate Survey helps higher education leaders understand students' experiences with diversity and inclusion and/or the scope and nature of sexual violence on campus. Survey data informs efforts to improve students' experiences and available support and resources on campus. </a:t>
          </a:r>
          <a:endParaRPr lang="en-US" sz="800" b="0" kern="1200" baseline="0">
            <a:solidFill>
              <a:schemeClr val="tx1"/>
            </a:solidFill>
            <a:effectLst/>
            <a:ea typeface="Times New Roman"/>
            <a:cs typeface="Times New Roman"/>
          </a:endParaRPr>
        </a:p>
        <a:p>
          <a:pPr marL="0" marR="0">
            <a:spcAft>
              <a:spcPts val="600"/>
            </a:spcAft>
          </a:pPr>
          <a:r>
            <a:rPr lang="en-US" sz="900" b="1" i="0" kern="1200" baseline="0">
              <a:solidFill>
                <a:schemeClr val="tx1"/>
              </a:solidFill>
              <a:effectLst/>
              <a:ea typeface="Times New Roman"/>
              <a:cs typeface="Times New Roman"/>
            </a:rPr>
            <a:t/>
          </a:r>
          <a:br>
            <a:rPr lang="en-US" sz="900" b="1" i="0" kern="1200" baseline="0">
              <a:solidFill>
                <a:schemeClr val="tx1"/>
              </a:solidFill>
              <a:effectLst/>
              <a:ea typeface="Times New Roman"/>
              <a:cs typeface="Times New Roman"/>
            </a:rPr>
          </a:br>
          <a:r>
            <a:rPr lang="en-US" sz="900" b="1" i="0" kern="1200" baseline="0">
              <a:solidFill>
                <a:schemeClr val="tx1"/>
              </a:solidFill>
              <a:effectLst/>
              <a:ea typeface="Times New Roman"/>
              <a:cs typeface="Times New Roman"/>
            </a:rPr>
            <a:t>Survey Development </a:t>
          </a:r>
        </a:p>
        <a:p>
          <a:pPr marL="0" marR="0">
            <a:spcAft>
              <a:spcPts val="600"/>
            </a:spcAft>
          </a:pPr>
          <a:r>
            <a:rPr lang="en-US" sz="800" b="0" i="0" kern="1200" baseline="0">
              <a:solidFill>
                <a:schemeClr val="tx1"/>
              </a:solidFill>
              <a:effectLst/>
              <a:ea typeface="Times New Roman"/>
              <a:cs typeface="Times New Roman"/>
            </a:rPr>
            <a:t>The Student Affairs Forum initially developed the EAB Campus Climate Survey in 2014. Since then, more than 80 unique institutions have administered the survey on campus at least one time. The survey was developed through an extensive literature review that included related research studies, state and federal legislation and guidance, existing survey instruments, cognitive testing with recent college graduates, and interviews with several higher education experts about the survey's language and content. Each year, the survey is updated based on new literature and feedback from institutional users and survey respondents. </a:t>
          </a:r>
        </a:p>
        <a:p>
          <a:pPr marL="0" marR="0">
            <a:spcAft>
              <a:spcPts val="600"/>
            </a:spcAft>
          </a:pPr>
          <a:r>
            <a:rPr lang="en-US" sz="900" b="1" i="0" kern="1200" baseline="0">
              <a:solidFill>
                <a:schemeClr val="tx1"/>
              </a:solidFill>
              <a:effectLst/>
              <a:ea typeface="Times New Roman"/>
              <a:cs typeface="Times New Roman"/>
            </a:rPr>
            <a:t/>
          </a:r>
          <a:br>
            <a:rPr lang="en-US" sz="900" b="1" i="0" kern="1200" baseline="0">
              <a:solidFill>
                <a:schemeClr val="tx1"/>
              </a:solidFill>
              <a:effectLst/>
              <a:ea typeface="Times New Roman"/>
              <a:cs typeface="Times New Roman"/>
            </a:rPr>
          </a:br>
          <a:r>
            <a:rPr lang="en-US" sz="900" b="1" i="0" kern="1200" baseline="0">
              <a:solidFill>
                <a:schemeClr val="tx1"/>
              </a:solidFill>
              <a:effectLst/>
              <a:ea typeface="Times New Roman"/>
              <a:cs typeface="Times New Roman"/>
            </a:rPr>
            <a:t>Survey Design</a:t>
          </a:r>
        </a:p>
        <a:p>
          <a:pPr marL="0" marR="0">
            <a:spcAft>
              <a:spcPts val="600"/>
            </a:spcAft>
          </a:pPr>
          <a:r>
            <a:rPr lang="en-US" sz="800" b="0" i="0" kern="1200" baseline="0">
              <a:solidFill>
                <a:schemeClr val="tx1"/>
              </a:solidFill>
              <a:effectLst/>
              <a:ea typeface="Times New Roman"/>
              <a:cs typeface="Times New Roman"/>
            </a:rPr>
            <a:t>The EAB Campus Climate Survey is an anonymous online instrument that assesses students' perceptions, behaviors, attitudes, and experiences with diversity and inclusion and/or the scope and nature of sexual violence on campus. The survey consists of standard sections and optional modules that are customized for participating institutions. Select survey questions can be customized and custom questions can be added. Your institution's full survey can be found in your EAB Box folder. </a:t>
          </a:r>
        </a:p>
        <a:p>
          <a:pPr marL="0" marR="0">
            <a:spcAft>
              <a:spcPts val="600"/>
            </a:spcAft>
          </a:pPr>
          <a:r>
            <a:rPr lang="en-US" sz="800" b="0" i="0" kern="1200" baseline="0">
              <a:solidFill>
                <a:schemeClr val="tx1"/>
              </a:solidFill>
              <a:effectLst/>
              <a:ea typeface="Times New Roman"/>
              <a:cs typeface="Times New Roman"/>
            </a:rPr>
            <a:t>Respondents were required to consent to take the survey in order to proceed to the survey questions. No other survey elements were required. The survey asks about respondent experiences since the beginning of the current academic year (2018-2019), or the beginning of the fall 2018 semester. </a:t>
          </a:r>
        </a:p>
        <a:p>
          <a:pPr marL="0" marR="0">
            <a:spcAft>
              <a:spcPts val="600"/>
            </a:spcAft>
          </a:pPr>
          <a:r>
            <a:rPr lang="en-US" sz="900" b="1" i="0" kern="1200" baseline="0">
              <a:solidFill>
                <a:schemeClr val="tx1"/>
              </a:solidFill>
              <a:effectLst/>
              <a:ea typeface="Times New Roman"/>
              <a:cs typeface="Times New Roman"/>
            </a:rPr>
            <a:t/>
          </a:r>
          <a:br>
            <a:rPr lang="en-US" sz="900" b="1" i="0" kern="1200" baseline="0">
              <a:solidFill>
                <a:schemeClr val="tx1"/>
              </a:solidFill>
              <a:effectLst/>
              <a:ea typeface="Times New Roman"/>
              <a:cs typeface="Times New Roman"/>
            </a:rPr>
          </a:br>
          <a:r>
            <a:rPr lang="en-US" sz="900" b="1" i="0" kern="1200" baseline="0">
              <a:solidFill>
                <a:schemeClr val="tx1"/>
              </a:solidFill>
              <a:effectLst/>
              <a:ea typeface="Times New Roman"/>
              <a:cs typeface="Times New Roman"/>
            </a:rPr>
            <a:t>About EAB and the Student Affairs Forum </a:t>
          </a:r>
        </a:p>
        <a:p>
          <a:pPr marL="0" marR="0">
            <a:spcAft>
              <a:spcPts val="600"/>
            </a:spcAft>
          </a:pPr>
          <a:r>
            <a:rPr lang="en-US" sz="800" b="0" i="0" kern="1200" baseline="0">
              <a:solidFill>
                <a:schemeClr val="tx1"/>
              </a:solidFill>
              <a:effectLst/>
              <a:ea typeface="Times New Roman"/>
              <a:cs typeface="Times New Roman"/>
            </a:rPr>
            <a:t>EAB is a technology, research, and consulting firm located in Washington, DC. EAB works with more than 1,200 colleges and universities across North America to help higher education leaders solve their biggest problems. The Student Affairs Forum is a research program dedicated to serving more than 200 chief student affairs officers and their teams on campus climate issues. For more information, please visit eab.com. </a:t>
          </a:r>
        </a:p>
      </xdr:txBody>
    </xdr:sp>
    <xdr:clientData/>
  </xdr:twoCellAnchor>
  <xdr:twoCellAnchor>
    <xdr:from>
      <xdr:col>15</xdr:col>
      <xdr:colOff>368933</xdr:colOff>
      <xdr:row>2</xdr:row>
      <xdr:rowOff>129087</xdr:rowOff>
    </xdr:from>
    <xdr:to>
      <xdr:col>15</xdr:col>
      <xdr:colOff>640605</xdr:colOff>
      <xdr:row>3</xdr:row>
      <xdr:rowOff>120610</xdr:rowOff>
    </xdr:to>
    <xdr:grpSp>
      <xdr:nvGrpSpPr>
        <xdr:cNvPr id="12" name="Group 11">
          <a:extLst>
            <a:ext uri="{FF2B5EF4-FFF2-40B4-BE49-F238E27FC236}">
              <a16:creationId xmlns:a16="http://schemas.microsoft.com/office/drawing/2014/main" xmlns="" id="{00000000-0008-0000-0300-00000C000000}"/>
            </a:ext>
          </a:extLst>
        </xdr:cNvPr>
        <xdr:cNvGrpSpPr/>
      </xdr:nvGrpSpPr>
      <xdr:grpSpPr bwMode="gray">
        <a:xfrm>
          <a:off x="12313283" y="1176837"/>
          <a:ext cx="271672" cy="182023"/>
          <a:chOff x="5569224" y="1247744"/>
          <a:chExt cx="271672" cy="181522"/>
        </a:xfrm>
      </xdr:grpSpPr>
      <xdr:sp macro="" textlink="">
        <xdr:nvSpPr>
          <xdr:cNvPr id="13" name="Rectangle 12">
            <a:extLst>
              <a:ext uri="{FF2B5EF4-FFF2-40B4-BE49-F238E27FC236}">
                <a16:creationId xmlns:a16="http://schemas.microsoft.com/office/drawing/2014/main" xmlns="" id="{00000000-0008-0000-0300-00000D000000}"/>
              </a:ext>
            </a:extLst>
          </xdr:cNvPr>
          <xdr:cNvSpPr/>
        </xdr:nvSpPr>
        <xdr:spPr bwMode="gray">
          <a:xfrm>
            <a:off x="5569224" y="1247744"/>
            <a:ext cx="271672" cy="181522"/>
          </a:xfrm>
          <a:prstGeom prst="rect">
            <a:avLst/>
          </a:prstGeom>
          <a:solidFill>
            <a:schemeClr val="bg2"/>
          </a:solidFill>
          <a:ln w="12700">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1018879" rtl="0" eaLnBrk="1" latinLnBrk="0" hangingPunct="1">
              <a:defRPr sz="2100" kern="1200">
                <a:solidFill>
                  <a:schemeClr val="lt1"/>
                </a:solidFill>
                <a:latin typeface="+mn-lt"/>
                <a:ea typeface="+mn-ea"/>
                <a:cs typeface="+mn-cs"/>
              </a:defRPr>
            </a:lvl1pPr>
            <a:lvl2pPr marL="509440" algn="l" defTabSz="1018879" rtl="0" eaLnBrk="1" latinLnBrk="0" hangingPunct="1">
              <a:defRPr sz="2100" kern="1200">
                <a:solidFill>
                  <a:schemeClr val="lt1"/>
                </a:solidFill>
                <a:latin typeface="+mn-lt"/>
                <a:ea typeface="+mn-ea"/>
                <a:cs typeface="+mn-cs"/>
              </a:defRPr>
            </a:lvl2pPr>
            <a:lvl3pPr marL="1018879" algn="l" defTabSz="1018879" rtl="0" eaLnBrk="1" latinLnBrk="0" hangingPunct="1">
              <a:defRPr sz="2100" kern="1200">
                <a:solidFill>
                  <a:schemeClr val="lt1"/>
                </a:solidFill>
                <a:latin typeface="+mn-lt"/>
                <a:ea typeface="+mn-ea"/>
                <a:cs typeface="+mn-cs"/>
              </a:defRPr>
            </a:lvl3pPr>
            <a:lvl4pPr marL="1528319" algn="l" defTabSz="1018879" rtl="0" eaLnBrk="1" latinLnBrk="0" hangingPunct="1">
              <a:defRPr sz="2100" kern="1200">
                <a:solidFill>
                  <a:schemeClr val="lt1"/>
                </a:solidFill>
                <a:latin typeface="+mn-lt"/>
                <a:ea typeface="+mn-ea"/>
                <a:cs typeface="+mn-cs"/>
              </a:defRPr>
            </a:lvl4pPr>
            <a:lvl5pPr marL="2037759" algn="l" defTabSz="1018879" rtl="0" eaLnBrk="1" latinLnBrk="0" hangingPunct="1">
              <a:defRPr sz="2100" kern="1200">
                <a:solidFill>
                  <a:schemeClr val="lt1"/>
                </a:solidFill>
                <a:latin typeface="+mn-lt"/>
                <a:ea typeface="+mn-ea"/>
                <a:cs typeface="+mn-cs"/>
              </a:defRPr>
            </a:lvl5pPr>
            <a:lvl6pPr marL="2547198" algn="l" defTabSz="1018879" rtl="0" eaLnBrk="1" latinLnBrk="0" hangingPunct="1">
              <a:defRPr sz="2100" kern="1200">
                <a:solidFill>
                  <a:schemeClr val="lt1"/>
                </a:solidFill>
                <a:latin typeface="+mn-lt"/>
                <a:ea typeface="+mn-ea"/>
                <a:cs typeface="+mn-cs"/>
              </a:defRPr>
            </a:lvl6pPr>
            <a:lvl7pPr marL="3056638" algn="l" defTabSz="1018879" rtl="0" eaLnBrk="1" latinLnBrk="0" hangingPunct="1">
              <a:defRPr sz="2100" kern="1200">
                <a:solidFill>
                  <a:schemeClr val="lt1"/>
                </a:solidFill>
                <a:latin typeface="+mn-lt"/>
                <a:ea typeface="+mn-ea"/>
                <a:cs typeface="+mn-cs"/>
              </a:defRPr>
            </a:lvl7pPr>
            <a:lvl8pPr marL="3566078" algn="l" defTabSz="1018879" rtl="0" eaLnBrk="1" latinLnBrk="0" hangingPunct="1">
              <a:defRPr sz="2100" kern="1200">
                <a:solidFill>
                  <a:schemeClr val="lt1"/>
                </a:solidFill>
                <a:latin typeface="+mn-lt"/>
                <a:ea typeface="+mn-ea"/>
                <a:cs typeface="+mn-cs"/>
              </a:defRPr>
            </a:lvl8pPr>
            <a:lvl9pPr marL="4075517" algn="l" defTabSz="1018879" rtl="0" eaLnBrk="1" latinLnBrk="0" hangingPunct="1">
              <a:defRPr sz="2100" kern="1200">
                <a:solidFill>
                  <a:schemeClr val="lt1"/>
                </a:solidFill>
                <a:latin typeface="+mn-lt"/>
                <a:ea typeface="+mn-ea"/>
                <a:cs typeface="+mn-cs"/>
              </a:defRPr>
            </a:lvl9pPr>
          </a:lstStyle>
          <a:p>
            <a:pPr algn="ctr">
              <a:spcBef>
                <a:spcPts val="500"/>
              </a:spcBef>
            </a:pPr>
            <a:endParaRPr lang="en-US" sz="1000">
              <a:solidFill>
                <a:schemeClr val="bg1"/>
              </a:solidFill>
            </a:endParaRPr>
          </a:p>
        </xdr:txBody>
      </xdr:sp>
      <xdr:sp macro="" textlink="">
        <xdr:nvSpPr>
          <xdr:cNvPr id="14" name="Round Same Side Corner Rectangle 13">
            <a:extLst>
              <a:ext uri="{FF2B5EF4-FFF2-40B4-BE49-F238E27FC236}">
                <a16:creationId xmlns:a16="http://schemas.microsoft.com/office/drawing/2014/main" xmlns="" id="{00000000-0008-0000-0300-00000E000000}"/>
              </a:ext>
            </a:extLst>
          </xdr:cNvPr>
          <xdr:cNvSpPr/>
        </xdr:nvSpPr>
        <xdr:spPr bwMode="gray">
          <a:xfrm rot="10800000">
            <a:off x="5569224" y="1247744"/>
            <a:ext cx="213772" cy="181521"/>
          </a:xfrm>
          <a:prstGeom prst="round2SameRect">
            <a:avLst/>
          </a:prstGeom>
          <a:solidFill>
            <a:schemeClr val="accent3"/>
          </a:solidFill>
          <a:ln w="19050" cap="flat" cmpd="sng" algn="ctr">
            <a:no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lgn="ctr"/>
            <a:endParaRPr lang="en-US" sz="1000"/>
          </a:p>
        </xdr:txBody>
      </xdr:sp>
      <xdr:grpSp>
        <xdr:nvGrpSpPr>
          <xdr:cNvPr id="15" name="Group 14">
            <a:extLst>
              <a:ext uri="{FF2B5EF4-FFF2-40B4-BE49-F238E27FC236}">
                <a16:creationId xmlns:a16="http://schemas.microsoft.com/office/drawing/2014/main" xmlns="" id="{00000000-0008-0000-0300-00000F000000}"/>
              </a:ext>
            </a:extLst>
          </xdr:cNvPr>
          <xdr:cNvGrpSpPr>
            <a:grpSpLocks noChangeAspect="1"/>
          </xdr:cNvGrpSpPr>
        </xdr:nvGrpSpPr>
        <xdr:grpSpPr bwMode="gray">
          <a:xfrm>
            <a:off x="5604517" y="1277707"/>
            <a:ext cx="143187" cy="118872"/>
            <a:chOff x="996640" y="2897515"/>
            <a:chExt cx="131871" cy="109478"/>
          </a:xfrm>
          <a:solidFill>
            <a:schemeClr val="bg1"/>
          </a:solidFill>
        </xdr:grpSpPr>
        <xdr:sp macro="" textlink="">
          <xdr:nvSpPr>
            <xdr:cNvPr id="16" name="Freeform 15">
              <a:extLst>
                <a:ext uri="{FF2B5EF4-FFF2-40B4-BE49-F238E27FC236}">
                  <a16:creationId xmlns:a16="http://schemas.microsoft.com/office/drawing/2014/main" xmlns="" id="{00000000-0008-0000-0300-000010000000}"/>
                </a:ext>
              </a:extLst>
            </xdr:cNvPr>
            <xdr:cNvSpPr/>
          </xdr:nvSpPr>
          <xdr:spPr bwMode="gray">
            <a:xfrm rot="5400000">
              <a:off x="1042173" y="2920656"/>
              <a:ext cx="108929" cy="63746"/>
            </a:xfrm>
            <a:custGeom>
              <a:avLst/>
              <a:gdLst>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4 h 6"/>
                <a:gd name="connsiteX6" fmla="*/ 0 w 6"/>
                <a:gd name="connsiteY6" fmla="*/ 3 h 6"/>
                <a:gd name="connsiteX7" fmla="*/ 1 w 6"/>
                <a:gd name="connsiteY7" fmla="*/ 1 h 6"/>
                <a:gd name="connsiteX8" fmla="*/ 1 w 6"/>
                <a:gd name="connsiteY8"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4 h 6"/>
                <a:gd name="connsiteX6" fmla="*/ 0 w 6"/>
                <a:gd name="connsiteY6" fmla="*/ 3 h 6"/>
                <a:gd name="connsiteX7" fmla="*/ 1 w 6"/>
                <a:gd name="connsiteY7"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4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 h="6">
                  <a:moveTo>
                    <a:pt x="1" y="0"/>
                  </a:moveTo>
                  <a:lnTo>
                    <a:pt x="6" y="0"/>
                  </a:lnTo>
                  <a:cubicBezTo>
                    <a:pt x="6" y="0"/>
                    <a:pt x="5" y="1"/>
                    <a:pt x="5" y="3"/>
                  </a:cubicBezTo>
                  <a:cubicBezTo>
                    <a:pt x="5" y="5"/>
                    <a:pt x="6" y="6"/>
                    <a:pt x="6" y="6"/>
                  </a:cubicBezTo>
                  <a:lnTo>
                    <a:pt x="1" y="6"/>
                  </a:lnTo>
                  <a:cubicBezTo>
                    <a:pt x="1" y="6"/>
                    <a:pt x="0" y="5"/>
                    <a:pt x="0" y="3"/>
                  </a:cubicBezTo>
                  <a:cubicBezTo>
                    <a:pt x="0" y="1"/>
                    <a:pt x="1" y="0"/>
                    <a:pt x="1" y="0"/>
                  </a:cubicBezTo>
                  <a:close/>
                </a:path>
              </a:pathLst>
            </a:custGeom>
            <a:grpFill/>
            <a:ln w="12700" cap="flat" cmpd="sng" algn="ctr">
              <a:no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lgn="l" defTabSz="1463675"/>
              <a:endParaRPr lang="en-US" sz="1000">
                <a:solidFill>
                  <a:schemeClr val="bg2"/>
                </a:solidFill>
              </a:endParaRPr>
            </a:p>
          </xdr:txBody>
        </xdr:sp>
        <xdr:sp macro="" textlink="">
          <xdr:nvSpPr>
            <xdr:cNvPr id="17" name="Freeform 16">
              <a:extLst>
                <a:ext uri="{FF2B5EF4-FFF2-40B4-BE49-F238E27FC236}">
                  <a16:creationId xmlns:a16="http://schemas.microsoft.com/office/drawing/2014/main" xmlns="" id="{00000000-0008-0000-0300-000011000000}"/>
                </a:ext>
              </a:extLst>
            </xdr:cNvPr>
            <xdr:cNvSpPr/>
          </xdr:nvSpPr>
          <xdr:spPr bwMode="gray">
            <a:xfrm rot="16200000" flipH="1">
              <a:off x="974048" y="2920107"/>
              <a:ext cx="108929" cy="63746"/>
            </a:xfrm>
            <a:custGeom>
              <a:avLst/>
              <a:gdLst>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4 h 6"/>
                <a:gd name="connsiteX6" fmla="*/ 0 w 6"/>
                <a:gd name="connsiteY6" fmla="*/ 3 h 6"/>
                <a:gd name="connsiteX7" fmla="*/ 1 w 6"/>
                <a:gd name="connsiteY7" fmla="*/ 1 h 6"/>
                <a:gd name="connsiteX8" fmla="*/ 1 w 6"/>
                <a:gd name="connsiteY8"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4 h 6"/>
                <a:gd name="connsiteX6" fmla="*/ 0 w 6"/>
                <a:gd name="connsiteY6" fmla="*/ 3 h 6"/>
                <a:gd name="connsiteX7" fmla="*/ 1 w 6"/>
                <a:gd name="connsiteY7"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4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 name="connsiteX0" fmla="*/ 1 w 6"/>
                <a:gd name="connsiteY0" fmla="*/ 0 h 6"/>
                <a:gd name="connsiteX1" fmla="*/ 6 w 6"/>
                <a:gd name="connsiteY1" fmla="*/ 0 h 6"/>
                <a:gd name="connsiteX2" fmla="*/ 5 w 6"/>
                <a:gd name="connsiteY2" fmla="*/ 3 h 6"/>
                <a:gd name="connsiteX3" fmla="*/ 6 w 6"/>
                <a:gd name="connsiteY3" fmla="*/ 6 h 6"/>
                <a:gd name="connsiteX4" fmla="*/ 1 w 6"/>
                <a:gd name="connsiteY4" fmla="*/ 6 h 6"/>
                <a:gd name="connsiteX5" fmla="*/ 0 w 6"/>
                <a:gd name="connsiteY5" fmla="*/ 3 h 6"/>
                <a:gd name="connsiteX6" fmla="*/ 1 w 6"/>
                <a:gd name="connsiteY6" fmla="*/ 0 h 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 h="6">
                  <a:moveTo>
                    <a:pt x="1" y="0"/>
                  </a:moveTo>
                  <a:lnTo>
                    <a:pt x="6" y="0"/>
                  </a:lnTo>
                  <a:cubicBezTo>
                    <a:pt x="6" y="0"/>
                    <a:pt x="5" y="1"/>
                    <a:pt x="5" y="3"/>
                  </a:cubicBezTo>
                  <a:cubicBezTo>
                    <a:pt x="5" y="5"/>
                    <a:pt x="6" y="6"/>
                    <a:pt x="6" y="6"/>
                  </a:cubicBezTo>
                  <a:lnTo>
                    <a:pt x="1" y="6"/>
                  </a:lnTo>
                  <a:cubicBezTo>
                    <a:pt x="1" y="6"/>
                    <a:pt x="0" y="5"/>
                    <a:pt x="0" y="3"/>
                  </a:cubicBezTo>
                  <a:cubicBezTo>
                    <a:pt x="0" y="1"/>
                    <a:pt x="1" y="0"/>
                    <a:pt x="1" y="0"/>
                  </a:cubicBezTo>
                  <a:close/>
                </a:path>
              </a:pathLst>
            </a:custGeom>
            <a:grpFill/>
            <a:ln w="12700" cap="flat" cmpd="sng" algn="ctr">
              <a:no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lgn="l" defTabSz="1463675"/>
              <a:endParaRPr lang="en-US" sz="1000">
                <a:solidFill>
                  <a:schemeClr val="bg2"/>
                </a:solidFill>
              </a:endParaRPr>
            </a:p>
          </xdr:txBody>
        </xdr:sp>
      </xdr:grpSp>
    </xdr:grpSp>
    <xdr:clientData/>
  </xdr:twoCellAnchor>
  <xdr:twoCellAnchor>
    <xdr:from>
      <xdr:col>0</xdr:col>
      <xdr:colOff>0</xdr:colOff>
      <xdr:row>2</xdr:row>
      <xdr:rowOff>0</xdr:rowOff>
    </xdr:from>
    <xdr:to>
      <xdr:col>1</xdr:col>
      <xdr:colOff>33061</xdr:colOff>
      <xdr:row>28</xdr:row>
      <xdr:rowOff>66408</xdr:rowOff>
    </xdr:to>
    <xdr:grpSp>
      <xdr:nvGrpSpPr>
        <xdr:cNvPr id="7" name="Group 6">
          <a:extLst>
            <a:ext uri="{FF2B5EF4-FFF2-40B4-BE49-F238E27FC236}">
              <a16:creationId xmlns:a16="http://schemas.microsoft.com/office/drawing/2014/main" xmlns="" id="{4DFAA611-4A53-4AD7-A2F9-D4B69949B24B}"/>
            </a:ext>
          </a:extLst>
        </xdr:cNvPr>
        <xdr:cNvGrpSpPr/>
      </xdr:nvGrpSpPr>
      <xdr:grpSpPr>
        <a:xfrm>
          <a:off x="0" y="1047750"/>
          <a:ext cx="1909486" cy="5295633"/>
          <a:chOff x="0" y="1055688"/>
          <a:chExt cx="1755499" cy="5282030"/>
        </a:xfrm>
      </xdr:grpSpPr>
      <xdr:sp macro="" textlink="">
        <xdr:nvSpPr>
          <xdr:cNvPr id="38" name="TextBox 37">
            <a:extLst>
              <a:ext uri="{FF2B5EF4-FFF2-40B4-BE49-F238E27FC236}">
                <a16:creationId xmlns:a16="http://schemas.microsoft.com/office/drawing/2014/main" xmlns="" id="{00000000-0008-0000-0300-000026000000}"/>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6" name="Group 5">
            <a:extLst>
              <a:ext uri="{FF2B5EF4-FFF2-40B4-BE49-F238E27FC236}">
                <a16:creationId xmlns:a16="http://schemas.microsoft.com/office/drawing/2014/main" xmlns="" id="{78B42D11-81A4-40D4-AC27-CB9742A34446}"/>
              </a:ext>
            </a:extLst>
          </xdr:cNvPr>
          <xdr:cNvGrpSpPr/>
        </xdr:nvGrpSpPr>
        <xdr:grpSpPr>
          <a:xfrm>
            <a:off x="0" y="1319156"/>
            <a:ext cx="1755499" cy="5018562"/>
            <a:chOff x="0" y="1319156"/>
            <a:chExt cx="1763436" cy="5018562"/>
          </a:xfrm>
        </xdr:grpSpPr>
        <xdr:sp macro="" textlink="">
          <xdr:nvSpPr>
            <xdr:cNvPr id="39" name="TextBox 38">
              <a:hlinkClick xmlns:r="http://schemas.openxmlformats.org/officeDocument/2006/relationships" r:id="rId2"/>
              <a:extLst>
                <a:ext uri="{FF2B5EF4-FFF2-40B4-BE49-F238E27FC236}">
                  <a16:creationId xmlns:a16="http://schemas.microsoft.com/office/drawing/2014/main" xmlns="" id="{00000000-0008-0000-0300-000027000000}"/>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40" name="TextBox 39">
              <a:hlinkClick xmlns:r="http://schemas.openxmlformats.org/officeDocument/2006/relationships" r:id="rId3"/>
              <a:extLst>
                <a:ext uri="{FF2B5EF4-FFF2-40B4-BE49-F238E27FC236}">
                  <a16:creationId xmlns:a16="http://schemas.microsoft.com/office/drawing/2014/main" xmlns="" id="{00000000-0008-0000-0300-000028000000}"/>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46" name="TextBox 45">
              <a:hlinkClick xmlns:r="http://schemas.openxmlformats.org/officeDocument/2006/relationships" r:id="rId4"/>
              <a:extLst>
                <a:ext uri="{FF2B5EF4-FFF2-40B4-BE49-F238E27FC236}">
                  <a16:creationId xmlns:a16="http://schemas.microsoft.com/office/drawing/2014/main" xmlns="" id="{00000000-0008-0000-0300-00002E000000}"/>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47" name="TextBox 46">
              <a:hlinkClick xmlns:r="http://schemas.openxmlformats.org/officeDocument/2006/relationships" r:id="rId5"/>
              <a:extLst>
                <a:ext uri="{FF2B5EF4-FFF2-40B4-BE49-F238E27FC236}">
                  <a16:creationId xmlns:a16="http://schemas.microsoft.com/office/drawing/2014/main" xmlns="" id="{00000000-0008-0000-0300-00002F000000}"/>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29" name="TextBox 28">
              <a:hlinkClick xmlns:r="http://schemas.openxmlformats.org/officeDocument/2006/relationships" r:id="rId6"/>
              <a:extLst>
                <a:ext uri="{FF2B5EF4-FFF2-40B4-BE49-F238E27FC236}">
                  <a16:creationId xmlns:a16="http://schemas.microsoft.com/office/drawing/2014/main" xmlns="" id="{00000000-0008-0000-0300-00001D000000}"/>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30" name="TextBox 29">
              <a:hlinkClick xmlns:r="http://schemas.openxmlformats.org/officeDocument/2006/relationships" r:id="rId7"/>
              <a:extLst>
                <a:ext uri="{FF2B5EF4-FFF2-40B4-BE49-F238E27FC236}">
                  <a16:creationId xmlns:a16="http://schemas.microsoft.com/office/drawing/2014/main" xmlns="" id="{00000000-0008-0000-0300-00001E000000}"/>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31" name="TextBox 30">
              <a:hlinkClick xmlns:r="http://schemas.openxmlformats.org/officeDocument/2006/relationships" r:id="rId8"/>
              <a:extLst>
                <a:ext uri="{FF2B5EF4-FFF2-40B4-BE49-F238E27FC236}">
                  <a16:creationId xmlns:a16="http://schemas.microsoft.com/office/drawing/2014/main" xmlns="" id="{00000000-0008-0000-0300-00001F000000}"/>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34" name="TextBox 33">
              <a:hlinkClick xmlns:r="http://schemas.openxmlformats.org/officeDocument/2006/relationships" r:id="rId9"/>
              <a:extLst>
                <a:ext uri="{FF2B5EF4-FFF2-40B4-BE49-F238E27FC236}">
                  <a16:creationId xmlns:a16="http://schemas.microsoft.com/office/drawing/2014/main" xmlns="" id="{00000000-0008-0000-0300-000022000000}"/>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45" name="TextBox 44">
              <a:hlinkClick xmlns:r="http://schemas.openxmlformats.org/officeDocument/2006/relationships" r:id="rId10"/>
              <a:extLst>
                <a:ext uri="{FF2B5EF4-FFF2-40B4-BE49-F238E27FC236}">
                  <a16:creationId xmlns:a16="http://schemas.microsoft.com/office/drawing/2014/main" xmlns="" id="{00000000-0008-0000-0300-00002D000000}"/>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52" name="TextBox 51">
              <a:hlinkClick xmlns:r="http://schemas.openxmlformats.org/officeDocument/2006/relationships" r:id="rId11"/>
              <a:extLst>
                <a:ext uri="{FF2B5EF4-FFF2-40B4-BE49-F238E27FC236}">
                  <a16:creationId xmlns:a16="http://schemas.microsoft.com/office/drawing/2014/main" xmlns="" id="{00000000-0008-0000-0300-000034000000}"/>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53" name="TextBox 52">
              <a:hlinkClick xmlns:r="http://schemas.openxmlformats.org/officeDocument/2006/relationships" r:id="rId12"/>
              <a:extLst>
                <a:ext uri="{FF2B5EF4-FFF2-40B4-BE49-F238E27FC236}">
                  <a16:creationId xmlns:a16="http://schemas.microsoft.com/office/drawing/2014/main" xmlns="" id="{00000000-0008-0000-0300-000035000000}"/>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54" name="TextBox 53">
              <a:hlinkClick xmlns:r="http://schemas.openxmlformats.org/officeDocument/2006/relationships" r:id="rId13"/>
              <a:extLst>
                <a:ext uri="{FF2B5EF4-FFF2-40B4-BE49-F238E27FC236}">
                  <a16:creationId xmlns:a16="http://schemas.microsoft.com/office/drawing/2014/main" xmlns="" id="{00000000-0008-0000-0300-000036000000}"/>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26" name="TextBox 25">
              <a:hlinkClick xmlns:r="http://schemas.openxmlformats.org/officeDocument/2006/relationships" r:id="rId14"/>
              <a:extLst>
                <a:ext uri="{FF2B5EF4-FFF2-40B4-BE49-F238E27FC236}">
                  <a16:creationId xmlns:a16="http://schemas.microsoft.com/office/drawing/2014/main" xmlns="" id="{00000000-0008-0000-0300-00001A000000}"/>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27" name="TextBox 26">
              <a:hlinkClick xmlns:r="http://schemas.openxmlformats.org/officeDocument/2006/relationships" r:id="rId15"/>
              <a:extLst>
                <a:ext uri="{FF2B5EF4-FFF2-40B4-BE49-F238E27FC236}">
                  <a16:creationId xmlns:a16="http://schemas.microsoft.com/office/drawing/2014/main" xmlns="" id="{00000000-0008-0000-0300-00001B000000}"/>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28" name="TextBox 27">
              <a:hlinkClick xmlns:r="http://schemas.openxmlformats.org/officeDocument/2006/relationships" r:id="rId16"/>
              <a:extLst>
                <a:ext uri="{FF2B5EF4-FFF2-40B4-BE49-F238E27FC236}">
                  <a16:creationId xmlns:a16="http://schemas.microsoft.com/office/drawing/2014/main" xmlns="" id="{00000000-0008-0000-0300-00001C000000}"/>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32" name="TextBox 31">
              <a:hlinkClick xmlns:r="http://schemas.openxmlformats.org/officeDocument/2006/relationships" r:id="rId17"/>
              <a:extLst>
                <a:ext uri="{FF2B5EF4-FFF2-40B4-BE49-F238E27FC236}">
                  <a16:creationId xmlns:a16="http://schemas.microsoft.com/office/drawing/2014/main" xmlns="" id="{00000000-0008-0000-0300-000020000000}"/>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35" name="TextBox 34">
              <a:hlinkClick xmlns:r="http://schemas.openxmlformats.org/officeDocument/2006/relationships" r:id="rId18"/>
              <a:extLst>
                <a:ext uri="{FF2B5EF4-FFF2-40B4-BE49-F238E27FC236}">
                  <a16:creationId xmlns:a16="http://schemas.microsoft.com/office/drawing/2014/main" xmlns="" id="{00000000-0008-0000-0300-000023000000}"/>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36" name="TextBox 35">
              <a:hlinkClick xmlns:r="http://schemas.openxmlformats.org/officeDocument/2006/relationships" r:id="rId19"/>
              <a:extLst>
                <a:ext uri="{FF2B5EF4-FFF2-40B4-BE49-F238E27FC236}">
                  <a16:creationId xmlns:a16="http://schemas.microsoft.com/office/drawing/2014/main" xmlns="" id="{00000000-0008-0000-0300-000024000000}"/>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37" name="TextBox 36">
              <a:extLst>
                <a:ext uri="{FF2B5EF4-FFF2-40B4-BE49-F238E27FC236}">
                  <a16:creationId xmlns:a16="http://schemas.microsoft.com/office/drawing/2014/main" xmlns="" id="{00000000-0008-0000-0300-000025000000}"/>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41" name="TextBox 40">
              <a:extLst>
                <a:ext uri="{FF2B5EF4-FFF2-40B4-BE49-F238E27FC236}">
                  <a16:creationId xmlns:a16="http://schemas.microsoft.com/office/drawing/2014/main" xmlns="" id="{00000000-0008-0000-0300-000029000000}"/>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1246768</xdr:colOff>
      <xdr:row>33</xdr:row>
      <xdr:rowOff>61476</xdr:rowOff>
    </xdr:from>
    <xdr:to>
      <xdr:col>7</xdr:col>
      <xdr:colOff>266701</xdr:colOff>
      <xdr:row>34</xdr:row>
      <xdr:rowOff>66675</xdr:rowOff>
    </xdr:to>
    <xdr:sp macro="" textlink="#REF!">
      <xdr:nvSpPr>
        <xdr:cNvPr id="2" name="TextBox 40">
          <a:extLst>
            <a:ext uri="{FF2B5EF4-FFF2-40B4-BE49-F238E27FC236}">
              <a16:creationId xmlns:a16="http://schemas.microsoft.com/office/drawing/2014/main" xmlns="" id="{00000000-0008-0000-0C00-000002000000}"/>
            </a:ext>
          </a:extLst>
        </xdr:cNvPr>
        <xdr:cNvSpPr txBox="1"/>
      </xdr:nvSpPr>
      <xdr:spPr bwMode="gray">
        <a:xfrm>
          <a:off x="6466468" y="7269996"/>
          <a:ext cx="269613" cy="332859"/>
        </a:xfrm>
        <a:prstGeom prst="rect">
          <a:avLst/>
        </a:prstGeom>
        <a:noFill/>
      </xdr:spPr>
      <xdr:txBody>
        <a:bodyPr wrap="square" lIns="0" tIns="0" rIns="0" bIns="0" rtlCol="0" anchor="t">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fld id="{41031503-2E9E-4559-A03D-D8ADBF87F4C8}" type="TxLink">
            <a:rPr lang="en-US" sz="900" b="0" i="0" u="none" strike="noStrike">
              <a:solidFill>
                <a:srgbClr val="4F5861"/>
              </a:solidFill>
              <a:latin typeface="Verdana"/>
              <a:ea typeface="Verdana"/>
              <a:cs typeface="Verdana"/>
            </a:rPr>
            <a:pPr/>
            <a:t> </a:t>
          </a:fld>
          <a:endParaRPr lang="en-US" sz="2500">
            <a:solidFill>
              <a:schemeClr val="accent6"/>
            </a:solidFill>
            <a:latin typeface="+mj-lt"/>
          </a:endParaRPr>
        </a:p>
      </xdr:txBody>
    </xdr:sp>
    <xdr:clientData/>
  </xdr:twoCellAnchor>
  <xdr:twoCellAnchor>
    <xdr:from>
      <xdr:col>13</xdr:col>
      <xdr:colOff>1529255</xdr:colOff>
      <xdr:row>0</xdr:row>
      <xdr:rowOff>541282</xdr:rowOff>
    </xdr:from>
    <xdr:to>
      <xdr:col>13</xdr:col>
      <xdr:colOff>2922659</xdr:colOff>
      <xdr:row>0</xdr:row>
      <xdr:rowOff>727210</xdr:rowOff>
    </xdr:to>
    <xdr:sp macro="" textlink="">
      <xdr:nvSpPr>
        <xdr:cNvPr id="3" name="TextBox 2">
          <a:extLst>
            <a:ext uri="{FF2B5EF4-FFF2-40B4-BE49-F238E27FC236}">
              <a16:creationId xmlns:a16="http://schemas.microsoft.com/office/drawing/2014/main" xmlns="" id="{00000000-0008-0000-0C00-000003000000}"/>
            </a:ext>
          </a:extLst>
        </xdr:cNvPr>
        <xdr:cNvSpPr txBox="1"/>
      </xdr:nvSpPr>
      <xdr:spPr bwMode="gray">
        <a:xfrm>
          <a:off x="12441095" y="541282"/>
          <a:ext cx="0"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4" name="Picture 3">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editAs="absolute">
    <xdr:from>
      <xdr:col>1</xdr:col>
      <xdr:colOff>83345</xdr:colOff>
      <xdr:row>3</xdr:row>
      <xdr:rowOff>35717</xdr:rowOff>
    </xdr:from>
    <xdr:to>
      <xdr:col>4</xdr:col>
      <xdr:colOff>166688</xdr:colOff>
      <xdr:row>27</xdr:row>
      <xdr:rowOff>182561</xdr:rowOff>
    </xdr:to>
    <xdr:sp macro="" textlink="">
      <xdr:nvSpPr>
        <xdr:cNvPr id="7" name="Line Callout 2 (No Border) 86">
          <a:extLst>
            <a:ext uri="{FF2B5EF4-FFF2-40B4-BE49-F238E27FC236}">
              <a16:creationId xmlns:a16="http://schemas.microsoft.com/office/drawing/2014/main" xmlns="" id="{00000000-0008-0000-0C00-000007000000}"/>
            </a:ext>
          </a:extLst>
        </xdr:cNvPr>
        <xdr:cNvSpPr/>
      </xdr:nvSpPr>
      <xdr:spPr bwMode="gray">
        <a:xfrm>
          <a:off x="1813720" y="1281905"/>
          <a:ext cx="2488406" cy="4671219"/>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Twenty-eight (28) respondents reported experiencing some kind of housing insecurity since the beginning of the fall 2018 semester.</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experienced a rent or mortgage increase that made it difficult to pay or moved in with other people, even for a little while, because of financial problems.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Approximately one-quarter of respondents often or sometimes couldn't afford to eat balanced meals (26%) or worried whether their food would run out before they got money to buy more (25%).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Eighteen percent (18%) of respondents ate less than they should, cut the size of meals, or skipped meals because there wasn't enough money for food.</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Fifteen percent (15%) of respondents often or sometimes bought food that just didn't last and didn't have money to buy more, while 11% went hungry but didn't eat because there wasn't enough money for food. </a:t>
          </a:r>
        </a:p>
      </xdr:txBody>
    </xdr:sp>
    <xdr:clientData/>
  </xdr:twoCellAnchor>
  <xdr:twoCellAnchor>
    <xdr:from>
      <xdr:col>4</xdr:col>
      <xdr:colOff>373063</xdr:colOff>
      <xdr:row>11</xdr:row>
      <xdr:rowOff>0</xdr:rowOff>
    </xdr:from>
    <xdr:to>
      <xdr:col>14</xdr:col>
      <xdr:colOff>1</xdr:colOff>
      <xdr:row>27</xdr:row>
      <xdr:rowOff>15875</xdr:rowOff>
    </xdr:to>
    <xdr:graphicFrame macro="">
      <xdr:nvGraphicFramePr>
        <xdr:cNvPr id="9" name="Chart 8">
          <a:extLst>
            <a:ext uri="{FF2B5EF4-FFF2-40B4-BE49-F238E27FC236}">
              <a16:creationId xmlns:a16="http://schemas.microsoft.com/office/drawing/2014/main" xmlns="" id="{00000000-0008-0000-0C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428226</xdr:colOff>
      <xdr:row>3</xdr:row>
      <xdr:rowOff>48547</xdr:rowOff>
    </xdr:from>
    <xdr:to>
      <xdr:col>12</xdr:col>
      <xdr:colOff>1173160</xdr:colOff>
      <xdr:row>4</xdr:row>
      <xdr:rowOff>127003</xdr:rowOff>
    </xdr:to>
    <xdr:sp macro="" textlink="">
      <xdr:nvSpPr>
        <xdr:cNvPr id="8" name="TextBox 7">
          <a:extLst>
            <a:ext uri="{FF2B5EF4-FFF2-40B4-BE49-F238E27FC236}">
              <a16:creationId xmlns:a16="http://schemas.microsoft.com/office/drawing/2014/main" xmlns="" id="{E5D9D6C5-552D-4F11-BE1B-3B7FDB87109D}"/>
            </a:ext>
          </a:extLst>
        </xdr:cNvPr>
        <xdr:cNvSpPr txBox="1"/>
      </xdr:nvSpPr>
      <xdr:spPr bwMode="gray">
        <a:xfrm>
          <a:off x="4492226" y="1294735"/>
          <a:ext cx="6070997" cy="26895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Experiences</a:t>
          </a:r>
          <a:r>
            <a:rPr lang="en-US" sz="1000" b="1" baseline="0">
              <a:solidFill>
                <a:schemeClr val="tx1"/>
              </a:solidFill>
              <a:latin typeface="+mn-lt"/>
              <a:ea typeface="+mn-ea"/>
              <a:cs typeface="+mn-cs"/>
            </a:rPr>
            <a:t> with Housing Insecurity</a:t>
          </a:r>
        </a:p>
      </xdr:txBody>
    </xdr:sp>
    <xdr:clientData/>
  </xdr:twoCellAnchor>
  <xdr:twoCellAnchor>
    <xdr:from>
      <xdr:col>4</xdr:col>
      <xdr:colOff>381000</xdr:colOff>
      <xdr:row>3</xdr:row>
      <xdr:rowOff>0</xdr:rowOff>
    </xdr:from>
    <xdr:to>
      <xdr:col>14</xdr:col>
      <xdr:colOff>0</xdr:colOff>
      <xdr:row>10</xdr:row>
      <xdr:rowOff>119062</xdr:rowOff>
    </xdr:to>
    <xdr:sp macro="" textlink="">
      <xdr:nvSpPr>
        <xdr:cNvPr id="10" name="Rectangle 9">
          <a:extLst>
            <a:ext uri="{FF2B5EF4-FFF2-40B4-BE49-F238E27FC236}">
              <a16:creationId xmlns:a16="http://schemas.microsoft.com/office/drawing/2014/main" xmlns="" id="{081E53AE-EF1D-4B02-A4A8-6C23E30887CB}"/>
            </a:ext>
          </a:extLst>
        </xdr:cNvPr>
        <xdr:cNvSpPr/>
      </xdr:nvSpPr>
      <xdr:spPr bwMode="gray">
        <a:xfrm>
          <a:off x="4445000" y="1246188"/>
          <a:ext cx="6342063" cy="14525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twoCellAnchor>
    <xdr:from>
      <xdr:col>0</xdr:col>
      <xdr:colOff>0</xdr:colOff>
      <xdr:row>2</xdr:row>
      <xdr:rowOff>0</xdr:rowOff>
    </xdr:from>
    <xdr:to>
      <xdr:col>1</xdr:col>
      <xdr:colOff>25124</xdr:colOff>
      <xdr:row>29</xdr:row>
      <xdr:rowOff>185470</xdr:rowOff>
    </xdr:to>
    <xdr:grpSp>
      <xdr:nvGrpSpPr>
        <xdr:cNvPr id="32" name="Group 31">
          <a:extLst>
            <a:ext uri="{FF2B5EF4-FFF2-40B4-BE49-F238E27FC236}">
              <a16:creationId xmlns:a16="http://schemas.microsoft.com/office/drawing/2014/main" xmlns="" id="{804B9D3C-A56B-4C3E-8F4D-7983134FA38A}"/>
            </a:ext>
          </a:extLst>
        </xdr:cNvPr>
        <xdr:cNvGrpSpPr/>
      </xdr:nvGrpSpPr>
      <xdr:grpSpPr>
        <a:xfrm>
          <a:off x="0" y="1055688"/>
          <a:ext cx="1755499" cy="5281345"/>
          <a:chOff x="0" y="1055688"/>
          <a:chExt cx="1755499" cy="5282030"/>
        </a:xfrm>
      </xdr:grpSpPr>
      <xdr:sp macro="" textlink="">
        <xdr:nvSpPr>
          <xdr:cNvPr id="33" name="TextBox 32">
            <a:extLst>
              <a:ext uri="{FF2B5EF4-FFF2-40B4-BE49-F238E27FC236}">
                <a16:creationId xmlns:a16="http://schemas.microsoft.com/office/drawing/2014/main" xmlns="" id="{7231BEA2-DA33-48DA-895C-30AC44A5AD63}"/>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34" name="Group 33">
            <a:extLst>
              <a:ext uri="{FF2B5EF4-FFF2-40B4-BE49-F238E27FC236}">
                <a16:creationId xmlns:a16="http://schemas.microsoft.com/office/drawing/2014/main" xmlns="" id="{C1ACD5AB-1E3F-4426-984A-E982FD054587}"/>
              </a:ext>
            </a:extLst>
          </xdr:cNvPr>
          <xdr:cNvGrpSpPr/>
        </xdr:nvGrpSpPr>
        <xdr:grpSpPr>
          <a:xfrm>
            <a:off x="0" y="1319156"/>
            <a:ext cx="1755499" cy="5018562"/>
            <a:chOff x="0" y="1319156"/>
            <a:chExt cx="1763436" cy="5018562"/>
          </a:xfrm>
        </xdr:grpSpPr>
        <xdr:sp macro="" textlink="">
          <xdr:nvSpPr>
            <xdr:cNvPr id="58" name="TextBox 57">
              <a:hlinkClick xmlns:r="http://schemas.openxmlformats.org/officeDocument/2006/relationships" r:id="rId3"/>
              <a:extLst>
                <a:ext uri="{FF2B5EF4-FFF2-40B4-BE49-F238E27FC236}">
                  <a16:creationId xmlns:a16="http://schemas.microsoft.com/office/drawing/2014/main" xmlns="" id="{EA9F8BF5-5988-4AF6-8373-90D1E83109C3}"/>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9" name="TextBox 58">
              <a:hlinkClick xmlns:r="http://schemas.openxmlformats.org/officeDocument/2006/relationships" r:id="rId4"/>
              <a:extLst>
                <a:ext uri="{FF2B5EF4-FFF2-40B4-BE49-F238E27FC236}">
                  <a16:creationId xmlns:a16="http://schemas.microsoft.com/office/drawing/2014/main" xmlns="" id="{5692D71F-532F-4F13-BB38-69D2783DA815}"/>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60" name="TextBox 59">
              <a:hlinkClick xmlns:r="http://schemas.openxmlformats.org/officeDocument/2006/relationships" r:id="rId5"/>
              <a:extLst>
                <a:ext uri="{FF2B5EF4-FFF2-40B4-BE49-F238E27FC236}">
                  <a16:creationId xmlns:a16="http://schemas.microsoft.com/office/drawing/2014/main" xmlns="" id="{DBE3E5C0-2953-4C32-9D13-B1D6925F822E}"/>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6"/>
              <a:extLst>
                <a:ext uri="{FF2B5EF4-FFF2-40B4-BE49-F238E27FC236}">
                  <a16:creationId xmlns:a16="http://schemas.microsoft.com/office/drawing/2014/main" xmlns="" id="{5B1027FE-E076-4A62-9656-1C22CC3D75D7}"/>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7"/>
              <a:extLst>
                <a:ext uri="{FF2B5EF4-FFF2-40B4-BE49-F238E27FC236}">
                  <a16:creationId xmlns:a16="http://schemas.microsoft.com/office/drawing/2014/main" xmlns="" id="{0190003A-7A64-4245-AC36-9FF51918F112}"/>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8"/>
              <a:extLst>
                <a:ext uri="{FF2B5EF4-FFF2-40B4-BE49-F238E27FC236}">
                  <a16:creationId xmlns:a16="http://schemas.microsoft.com/office/drawing/2014/main" xmlns="" id="{A2675958-EE4B-4840-A2C9-6C636C23C3DD}"/>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xmlns="" id="{B396F81F-6B1F-46B5-B2D9-8EBB1BEC37B6}"/>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0"/>
              <a:extLst>
                <a:ext uri="{FF2B5EF4-FFF2-40B4-BE49-F238E27FC236}">
                  <a16:creationId xmlns:a16="http://schemas.microsoft.com/office/drawing/2014/main" xmlns="" id="{73B5F900-A56F-4264-8BF8-10863711B124}"/>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1"/>
              <a:extLst>
                <a:ext uri="{FF2B5EF4-FFF2-40B4-BE49-F238E27FC236}">
                  <a16:creationId xmlns:a16="http://schemas.microsoft.com/office/drawing/2014/main" xmlns="" id="{52F7DBDF-D396-476C-B5CC-FBC077D8C643}"/>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2"/>
              <a:extLst>
                <a:ext uri="{FF2B5EF4-FFF2-40B4-BE49-F238E27FC236}">
                  <a16:creationId xmlns:a16="http://schemas.microsoft.com/office/drawing/2014/main" xmlns="" id="{8C4EDFA0-44C4-47CF-A2D9-C0F828FFF1FC}"/>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3"/>
              <a:extLst>
                <a:ext uri="{FF2B5EF4-FFF2-40B4-BE49-F238E27FC236}">
                  <a16:creationId xmlns:a16="http://schemas.microsoft.com/office/drawing/2014/main" xmlns="" id="{C11AC210-0571-49AF-B5E1-72106BC440B1}"/>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4"/>
              <a:extLst>
                <a:ext uri="{FF2B5EF4-FFF2-40B4-BE49-F238E27FC236}">
                  <a16:creationId xmlns:a16="http://schemas.microsoft.com/office/drawing/2014/main" xmlns="" id="{D86C8B32-979F-4A41-A753-8ABBA3C893C2}"/>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5"/>
              <a:extLst>
                <a:ext uri="{FF2B5EF4-FFF2-40B4-BE49-F238E27FC236}">
                  <a16:creationId xmlns:a16="http://schemas.microsoft.com/office/drawing/2014/main" xmlns="" id="{13A49A86-A169-4BE3-B6C1-D3472B1F28CB}"/>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6"/>
              <a:extLst>
                <a:ext uri="{FF2B5EF4-FFF2-40B4-BE49-F238E27FC236}">
                  <a16:creationId xmlns:a16="http://schemas.microsoft.com/office/drawing/2014/main" xmlns="" id="{BF5EE00F-F17F-4C17-9443-3A52EEE93571}"/>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17"/>
              <a:extLst>
                <a:ext uri="{FF2B5EF4-FFF2-40B4-BE49-F238E27FC236}">
                  <a16:creationId xmlns:a16="http://schemas.microsoft.com/office/drawing/2014/main" xmlns="" id="{39AF5BAB-3286-4F68-B57D-A24A33880C52}"/>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18"/>
              <a:extLst>
                <a:ext uri="{FF2B5EF4-FFF2-40B4-BE49-F238E27FC236}">
                  <a16:creationId xmlns:a16="http://schemas.microsoft.com/office/drawing/2014/main" xmlns="" id="{854B0CD3-60C4-4A52-A986-5A2EA230D5B8}"/>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4" name="TextBox 73">
              <a:hlinkClick xmlns:r="http://schemas.openxmlformats.org/officeDocument/2006/relationships" r:id="rId19"/>
              <a:extLst>
                <a:ext uri="{FF2B5EF4-FFF2-40B4-BE49-F238E27FC236}">
                  <a16:creationId xmlns:a16="http://schemas.microsoft.com/office/drawing/2014/main" xmlns="" id="{CF7687C9-FB3C-4AC5-9D92-D0C2A8970C37}"/>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5" name="TextBox 74">
              <a:hlinkClick xmlns:r="http://schemas.openxmlformats.org/officeDocument/2006/relationships" r:id="rId20"/>
              <a:extLst>
                <a:ext uri="{FF2B5EF4-FFF2-40B4-BE49-F238E27FC236}">
                  <a16:creationId xmlns:a16="http://schemas.microsoft.com/office/drawing/2014/main" xmlns="" id="{F2384A07-273B-492E-8ADB-5A668D9EE74A}"/>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6" name="TextBox 75">
              <a:extLst>
                <a:ext uri="{FF2B5EF4-FFF2-40B4-BE49-F238E27FC236}">
                  <a16:creationId xmlns:a16="http://schemas.microsoft.com/office/drawing/2014/main" xmlns="" id="{C0614F79-0DEC-4A5A-AAC3-FB35653FC921}"/>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7" name="TextBox 76">
              <a:extLst>
                <a:ext uri="{FF2B5EF4-FFF2-40B4-BE49-F238E27FC236}">
                  <a16:creationId xmlns:a16="http://schemas.microsoft.com/office/drawing/2014/main" xmlns="" id="{565DE66F-A785-490E-8541-9563FCCB9A5A}"/>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xdr:from>
      <xdr:col>1</xdr:col>
      <xdr:colOff>261303</xdr:colOff>
      <xdr:row>2</xdr:row>
      <xdr:rowOff>189995</xdr:rowOff>
    </xdr:from>
    <xdr:to>
      <xdr:col>3</xdr:col>
      <xdr:colOff>158750</xdr:colOff>
      <xdr:row>14</xdr:row>
      <xdr:rowOff>150813</xdr:rowOff>
    </xdr:to>
    <xdr:sp macro="" textlink="">
      <xdr:nvSpPr>
        <xdr:cNvPr id="3" name="Line Callout 2 (No Border) 86">
          <a:extLst>
            <a:ext uri="{FF2B5EF4-FFF2-40B4-BE49-F238E27FC236}">
              <a16:creationId xmlns:a16="http://schemas.microsoft.com/office/drawing/2014/main" xmlns="" id="{00000000-0008-0000-0D00-000003000000}"/>
            </a:ext>
          </a:extLst>
        </xdr:cNvPr>
        <xdr:cNvSpPr/>
      </xdr:nvSpPr>
      <xdr:spPr bwMode="gray">
        <a:xfrm>
          <a:off x="1983741" y="1245683"/>
          <a:ext cx="2866072" cy="3508880"/>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Three-quarters (75%) of all respondents received sexual violence prevention training or information. </a:t>
          </a:r>
        </a:p>
        <a:p>
          <a:pPr marL="128016" marR="0" lvl="0" indent="-128016">
            <a:spcBef>
              <a:spcPts val="500"/>
            </a:spcBef>
            <a:spcAft>
              <a:spcPts val="0"/>
            </a:spcAft>
            <a:buSzPts val="800"/>
            <a:buFont typeface="Verdana"/>
            <a:buChar char="•"/>
          </a:pPr>
          <a:r>
            <a:rPr lang="en-US" sz="900">
              <a:solidFill>
                <a:schemeClr val="tx1"/>
              </a:solidFill>
              <a:effectLst/>
              <a:ea typeface="Times New Roman"/>
            </a:rPr>
            <a:t>Of those respondents who received training, most thought it was useful</a:t>
          </a:r>
          <a:r>
            <a:rPr lang="en-US" sz="900" baseline="0">
              <a:solidFill>
                <a:schemeClr val="tx1"/>
              </a:solidFill>
              <a:effectLst/>
              <a:ea typeface="Times New Roman"/>
            </a:rPr>
            <a:t> in increasing their overall knowledge of resources, reporting, and prevention strategies.</a:t>
          </a:r>
        </a:p>
        <a:p>
          <a:pPr marL="585216" marR="0" lvl="1" indent="-128016">
            <a:spcBef>
              <a:spcPts val="500"/>
            </a:spcBef>
            <a:spcAft>
              <a:spcPts val="0"/>
            </a:spcAft>
            <a:buSzPts val="800"/>
            <a:buFont typeface="Verdana"/>
            <a:buChar char="•"/>
          </a:pPr>
          <a:r>
            <a:rPr lang="en-US" sz="900" baseline="0">
              <a:solidFill>
                <a:schemeClr val="tx1"/>
              </a:solidFill>
              <a:effectLst/>
              <a:ea typeface="Times New Roman"/>
            </a:rPr>
            <a:t>Ninety-two percent (92%) of respondents who received training thought it was useful in increasing their knowledge about reporting an incident of sexual violence</a:t>
          </a:r>
        </a:p>
        <a:p>
          <a:pPr marL="585216" marR="0" lvl="1" indent="-128016">
            <a:spcBef>
              <a:spcPts val="500"/>
            </a:spcBef>
            <a:spcAft>
              <a:spcPts val="0"/>
            </a:spcAft>
            <a:buSzPts val="800"/>
            <a:buFont typeface="Verdana"/>
            <a:buChar char="•"/>
          </a:pPr>
          <a:r>
            <a:rPr lang="en-US" sz="900" baseline="0">
              <a:solidFill>
                <a:schemeClr val="tx1"/>
              </a:solidFill>
              <a:effectLst/>
              <a:ea typeface="Times New Roman"/>
            </a:rPr>
            <a:t>Eighty-six percent (86%) of respondents who received training thought it was useful in increasing their knowledge about the school's procedures for investigating an incident of sexual violence.</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Most respondents received information or training at new student orientation.</a:t>
          </a:r>
          <a:endParaRPr lang="en-US" sz="900">
            <a:solidFill>
              <a:schemeClr val="tx1"/>
            </a:solidFill>
            <a:effectLst/>
            <a:ea typeface="Times New Roman"/>
          </a:endParaRPr>
        </a:p>
      </xdr:txBody>
    </xdr:sp>
    <xdr:clientData/>
  </xdr:twoCellAnchor>
  <xdr:twoCellAnchor editAs="absolute">
    <xdr:from>
      <xdr:col>3</xdr:col>
      <xdr:colOff>444500</xdr:colOff>
      <xdr:row>4</xdr:row>
      <xdr:rowOff>45244</xdr:rowOff>
    </xdr:from>
    <xdr:to>
      <xdr:col>7</xdr:col>
      <xdr:colOff>374649</xdr:colOff>
      <xdr:row>14</xdr:row>
      <xdr:rowOff>81076</xdr:rowOff>
    </xdr:to>
    <xdr:graphicFrame macro="">
      <xdr:nvGraphicFramePr>
        <xdr:cNvPr id="4" name="Chart 3">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0</xdr:row>
      <xdr:rowOff>503582</xdr:rowOff>
    </xdr:from>
    <xdr:to>
      <xdr:col>11</xdr:col>
      <xdr:colOff>8551</xdr:colOff>
      <xdr:row>0</xdr:row>
      <xdr:rowOff>689510</xdr:rowOff>
    </xdr:to>
    <xdr:sp macro="" textlink="">
      <xdr:nvSpPr>
        <xdr:cNvPr id="11" name="TextBox 10">
          <a:extLst>
            <a:ext uri="{FF2B5EF4-FFF2-40B4-BE49-F238E27FC236}">
              <a16:creationId xmlns:a16="http://schemas.microsoft.com/office/drawing/2014/main" xmlns="" id="{00000000-0008-0000-0D00-00000B000000}"/>
            </a:ext>
          </a:extLst>
        </xdr:cNvPr>
        <xdr:cNvSpPr txBox="1"/>
      </xdr:nvSpPr>
      <xdr:spPr bwMode="gray">
        <a:xfrm>
          <a:off x="13716000" y="503582"/>
          <a:ext cx="8551"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xdr:from>
      <xdr:col>0</xdr:col>
      <xdr:colOff>0</xdr:colOff>
      <xdr:row>2</xdr:row>
      <xdr:rowOff>0</xdr:rowOff>
    </xdr:from>
    <xdr:to>
      <xdr:col>1</xdr:col>
      <xdr:colOff>33061</xdr:colOff>
      <xdr:row>19</xdr:row>
      <xdr:rowOff>209283</xdr:rowOff>
    </xdr:to>
    <xdr:grpSp>
      <xdr:nvGrpSpPr>
        <xdr:cNvPr id="29" name="Group 28">
          <a:extLst>
            <a:ext uri="{FF2B5EF4-FFF2-40B4-BE49-F238E27FC236}">
              <a16:creationId xmlns:a16="http://schemas.microsoft.com/office/drawing/2014/main" xmlns="" id="{C4DF927A-1E7F-424C-BEDD-CC82A421F7EB}"/>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3987872E-AA1B-40F2-BD03-99024591A002}"/>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4" name="Group 53">
            <a:extLst>
              <a:ext uri="{FF2B5EF4-FFF2-40B4-BE49-F238E27FC236}">
                <a16:creationId xmlns:a16="http://schemas.microsoft.com/office/drawing/2014/main" xmlns="" id="{37F793D5-E360-420B-8BAC-CCFBB530F586}"/>
              </a:ext>
            </a:extLst>
          </xdr:cNvPr>
          <xdr:cNvGrpSpPr/>
        </xdr:nvGrpSpPr>
        <xdr:grpSpPr>
          <a:xfrm>
            <a:off x="0" y="1319156"/>
            <a:ext cx="1755499" cy="5018562"/>
            <a:chOff x="0" y="1319156"/>
            <a:chExt cx="1763436" cy="5018562"/>
          </a:xfrm>
        </xdr:grpSpPr>
        <xdr:sp macro="" textlink="">
          <xdr:nvSpPr>
            <xdr:cNvPr id="55" name="TextBox 54">
              <a:hlinkClick xmlns:r="http://schemas.openxmlformats.org/officeDocument/2006/relationships" r:id="rId3"/>
              <a:extLst>
                <a:ext uri="{FF2B5EF4-FFF2-40B4-BE49-F238E27FC236}">
                  <a16:creationId xmlns:a16="http://schemas.microsoft.com/office/drawing/2014/main" xmlns="" id="{45D63DBA-EAFC-4444-861C-A4C55B63EE3F}"/>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4"/>
              <a:extLst>
                <a:ext uri="{FF2B5EF4-FFF2-40B4-BE49-F238E27FC236}">
                  <a16:creationId xmlns:a16="http://schemas.microsoft.com/office/drawing/2014/main" xmlns="" id="{B187F2F4-B314-4C67-AAB3-470A6C2C9B27}"/>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5"/>
              <a:extLst>
                <a:ext uri="{FF2B5EF4-FFF2-40B4-BE49-F238E27FC236}">
                  <a16:creationId xmlns:a16="http://schemas.microsoft.com/office/drawing/2014/main" xmlns="" id="{FCA490B5-7CD7-4BC9-9AD3-F7D1FC4FECEB}"/>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xmlns="" id="{11F5EA5E-251D-495B-9588-4E3D8EC62384}"/>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7"/>
              <a:extLst>
                <a:ext uri="{FF2B5EF4-FFF2-40B4-BE49-F238E27FC236}">
                  <a16:creationId xmlns:a16="http://schemas.microsoft.com/office/drawing/2014/main" xmlns="" id="{A89D2A15-2DB4-419D-A334-4F114D009D7E}"/>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xmlns="" id="{FFCD18A3-5620-4430-BAA7-3705DFCB2416}"/>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9"/>
              <a:extLst>
                <a:ext uri="{FF2B5EF4-FFF2-40B4-BE49-F238E27FC236}">
                  <a16:creationId xmlns:a16="http://schemas.microsoft.com/office/drawing/2014/main" xmlns="" id="{85B52CCC-609F-4EC0-8705-40FC9F44B7FE}"/>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xmlns="" id="{2AA2C898-BCF5-49E9-974E-E9B01A0D6E53}"/>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xmlns="" id="{BB365150-3463-494C-962E-C54997B0947E}"/>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2"/>
              <a:extLst>
                <a:ext uri="{FF2B5EF4-FFF2-40B4-BE49-F238E27FC236}">
                  <a16:creationId xmlns:a16="http://schemas.microsoft.com/office/drawing/2014/main" xmlns="" id="{F9FFC56B-6488-4128-B680-200B2AA4717E}"/>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xmlns="" id="{EFBF17A1-E56F-41F5-B87B-F219F2F45C53}"/>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4"/>
              <a:extLst>
                <a:ext uri="{FF2B5EF4-FFF2-40B4-BE49-F238E27FC236}">
                  <a16:creationId xmlns:a16="http://schemas.microsoft.com/office/drawing/2014/main" xmlns="" id="{C0856B25-4424-4052-B07B-96425592D0B3}"/>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xmlns="" id="{23B048B1-F5D2-4020-A601-6D77A901F8BF}"/>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xmlns="" id="{497C728B-2DFD-41AA-97F1-0F59F8BC7DDE}"/>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xmlns="" id="{8E0E8BFF-D3BE-437D-B1DD-99D7C12E441A}"/>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8"/>
              <a:extLst>
                <a:ext uri="{FF2B5EF4-FFF2-40B4-BE49-F238E27FC236}">
                  <a16:creationId xmlns:a16="http://schemas.microsoft.com/office/drawing/2014/main" xmlns="" id="{6E4E438B-F06A-412E-9CE9-5B84771ADB78}"/>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9"/>
              <a:extLst>
                <a:ext uri="{FF2B5EF4-FFF2-40B4-BE49-F238E27FC236}">
                  <a16:creationId xmlns:a16="http://schemas.microsoft.com/office/drawing/2014/main" xmlns="" id="{E7CE887E-8291-4358-9737-62B2D52FE200}"/>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0"/>
              <a:extLst>
                <a:ext uri="{FF2B5EF4-FFF2-40B4-BE49-F238E27FC236}">
                  <a16:creationId xmlns:a16="http://schemas.microsoft.com/office/drawing/2014/main" xmlns="" id="{EE84B176-AC71-4656-AFB4-63789F443BFF}"/>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94C60944-B122-4B60-B53A-DF816979A9FD}"/>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BB315AD3-688D-4A65-BAB2-3B140D0281DF}"/>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1562100</xdr:colOff>
      <xdr:row>0</xdr:row>
      <xdr:rowOff>681990</xdr:rowOff>
    </xdr:to>
    <xdr:pic>
      <xdr:nvPicPr>
        <xdr:cNvPr id="2" name="Picture 1">
          <a:extLst>
            <a:ext uri="{FF2B5EF4-FFF2-40B4-BE49-F238E27FC236}">
              <a16:creationId xmlns:a16="http://schemas.microsoft.com/office/drawing/2014/main" xmlns=""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8750" cy="548640"/>
        </a:xfrm>
        <a:prstGeom prst="rect">
          <a:avLst/>
        </a:prstGeom>
      </xdr:spPr>
    </xdr:pic>
    <xdr:clientData/>
  </xdr:twoCellAnchor>
  <xdr:twoCellAnchor>
    <xdr:from>
      <xdr:col>1</xdr:col>
      <xdr:colOff>183584</xdr:colOff>
      <xdr:row>3</xdr:row>
      <xdr:rowOff>107156</xdr:rowOff>
    </xdr:from>
    <xdr:to>
      <xdr:col>4</xdr:col>
      <xdr:colOff>928687</xdr:colOff>
      <xdr:row>20</xdr:row>
      <xdr:rowOff>238125</xdr:rowOff>
    </xdr:to>
    <xdr:sp macro="" textlink="">
      <xdr:nvSpPr>
        <xdr:cNvPr id="12" name="Line Callout 2 (No Border) 86">
          <a:extLst>
            <a:ext uri="{FF2B5EF4-FFF2-40B4-BE49-F238E27FC236}">
              <a16:creationId xmlns:a16="http://schemas.microsoft.com/office/drawing/2014/main" xmlns="" id="{00000000-0008-0000-0E00-00000C000000}"/>
            </a:ext>
          </a:extLst>
        </xdr:cNvPr>
        <xdr:cNvSpPr/>
      </xdr:nvSpPr>
      <xdr:spPr bwMode="gray">
        <a:xfrm>
          <a:off x="1921897" y="1353344"/>
          <a:ext cx="2356415" cy="4528344"/>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b="1">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0">
              <a:solidFill>
                <a:schemeClr val="tx1"/>
              </a:solidFill>
              <a:effectLst/>
              <a:ea typeface="Times New Roman"/>
            </a:rPr>
            <a:t>Ninety-one percent (91%) of respondents are confident that their school would administer the formal procedures to fairly address reports of sexual violence,</a:t>
          </a:r>
          <a:r>
            <a:rPr lang="en-US" sz="900" b="0" baseline="0">
              <a:solidFill>
                <a:schemeClr val="tx1"/>
              </a:solidFill>
              <a:effectLst/>
              <a:ea typeface="Times New Roman"/>
            </a:rPr>
            <a:t> while 74% of respondents understand those formal procedures.</a:t>
          </a:r>
        </a:p>
        <a:p>
          <a:pPr marL="128016" marR="0" lvl="0" indent="-128016">
            <a:spcBef>
              <a:spcPts val="500"/>
            </a:spcBef>
            <a:spcAft>
              <a:spcPts val="0"/>
            </a:spcAft>
            <a:buSzPts val="800"/>
            <a:buFont typeface="Verdana"/>
            <a:buChar char="•"/>
          </a:pPr>
          <a:r>
            <a:rPr lang="en-US" sz="900" b="0">
              <a:solidFill>
                <a:schemeClr val="tx1"/>
              </a:solidFill>
              <a:effectLst/>
              <a:ea typeface="Times New Roman"/>
            </a:rPr>
            <a:t>Most</a:t>
          </a:r>
          <a:r>
            <a:rPr lang="en-US" sz="900" b="0" baseline="0">
              <a:solidFill>
                <a:schemeClr val="tx1"/>
              </a:solidFill>
              <a:effectLst/>
              <a:ea typeface="Times New Roman"/>
            </a:rPr>
            <a:t> r</a:t>
          </a:r>
          <a:r>
            <a:rPr lang="en-US" sz="900" b="0">
              <a:solidFill>
                <a:schemeClr val="tx1"/>
              </a:solidFill>
              <a:effectLst/>
              <a:ea typeface="Times New Roman"/>
            </a:rPr>
            <a:t>espondents</a:t>
          </a:r>
          <a:r>
            <a:rPr lang="en-US" sz="900" b="0" baseline="0">
              <a:solidFill>
                <a:schemeClr val="tx1"/>
              </a:solidFill>
              <a:effectLst/>
              <a:ea typeface="Times New Roman"/>
            </a:rPr>
            <a:t> know where to get help if they or a friend experienced sexual violence (84%) and know what confidential resources are available to report an incident (83%).</a:t>
          </a:r>
        </a:p>
        <a:p>
          <a:pPr marL="128016" marR="0" lvl="0" indent="-128016">
            <a:spcBef>
              <a:spcPts val="500"/>
            </a:spcBef>
            <a:spcAft>
              <a:spcPts val="0"/>
            </a:spcAft>
            <a:buSzPts val="800"/>
            <a:buFont typeface="Verdana"/>
            <a:buChar char="•"/>
          </a:pPr>
          <a:r>
            <a:rPr lang="en-US" sz="900" b="0" baseline="0">
              <a:solidFill>
                <a:schemeClr val="tx1"/>
              </a:solidFill>
              <a:effectLst/>
              <a:ea typeface="Times New Roman"/>
            </a:rPr>
            <a:t>Most (95%) respondents believe that their school would take a report seriously and 91% believe that their school would take steps to protect the reporter from retaliation. </a:t>
          </a:r>
        </a:p>
        <a:p>
          <a:pPr marL="128016" marR="0" lvl="0" indent="-128016">
            <a:spcBef>
              <a:spcPts val="500"/>
            </a:spcBef>
            <a:spcAft>
              <a:spcPts val="0"/>
            </a:spcAft>
            <a:buSzPts val="800"/>
            <a:buFont typeface="Verdana"/>
            <a:buChar char="•"/>
          </a:pPr>
          <a:r>
            <a:rPr lang="en-US" sz="900" b="0" baseline="0">
              <a:solidFill>
                <a:schemeClr val="tx1"/>
              </a:solidFill>
              <a:effectLst/>
              <a:ea typeface="Times New Roman"/>
            </a:rPr>
            <a:t>Still, nearly half (47%) of respondents believe that the accused or their friends would retaliate against the person making the report, and 41% think that the educational achievement/career of the person making the report would suffer.</a:t>
          </a:r>
        </a:p>
      </xdr:txBody>
    </xdr:sp>
    <xdr:clientData/>
  </xdr:twoCellAnchor>
  <xdr:twoCellAnchor>
    <xdr:from>
      <xdr:col>5</xdr:col>
      <xdr:colOff>0</xdr:colOff>
      <xdr:row>3</xdr:row>
      <xdr:rowOff>95250</xdr:rowOff>
    </xdr:from>
    <xdr:to>
      <xdr:col>11</xdr:col>
      <xdr:colOff>2418261</xdr:colOff>
      <xdr:row>11</xdr:row>
      <xdr:rowOff>155258</xdr:rowOff>
    </xdr:to>
    <xdr:graphicFrame macro="">
      <xdr:nvGraphicFramePr>
        <xdr:cNvPr id="23" name="Chart 22">
          <a:extLst>
            <a:ext uri="{FF2B5EF4-FFF2-40B4-BE49-F238E27FC236}">
              <a16:creationId xmlns:a16="http://schemas.microsoft.com/office/drawing/2014/main" xmlns=""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xdr:row>
      <xdr:rowOff>126206</xdr:rowOff>
    </xdr:from>
    <xdr:to>
      <xdr:col>11</xdr:col>
      <xdr:colOff>2418261</xdr:colOff>
      <xdr:row>24</xdr:row>
      <xdr:rowOff>150494</xdr:rowOff>
    </xdr:to>
    <xdr:graphicFrame macro="">
      <xdr:nvGraphicFramePr>
        <xdr:cNvPr id="9" name="Chart 8">
          <a:extLst>
            <a:ext uri="{FF2B5EF4-FFF2-40B4-BE49-F238E27FC236}">
              <a16:creationId xmlns:a16="http://schemas.microsoft.com/office/drawing/2014/main" xmlns=""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xdr:row>
      <xdr:rowOff>0</xdr:rowOff>
    </xdr:from>
    <xdr:to>
      <xdr:col>1</xdr:col>
      <xdr:colOff>17186</xdr:colOff>
      <xdr:row>22</xdr:row>
      <xdr:rowOff>58470</xdr:rowOff>
    </xdr:to>
    <xdr:grpSp>
      <xdr:nvGrpSpPr>
        <xdr:cNvPr id="29" name="Group 28">
          <a:extLst>
            <a:ext uri="{FF2B5EF4-FFF2-40B4-BE49-F238E27FC236}">
              <a16:creationId xmlns:a16="http://schemas.microsoft.com/office/drawing/2014/main" xmlns="" id="{F1BC7D69-D39B-418B-BF23-9BF236D4C268}"/>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0155F865-BB08-43E1-A326-A644499F4DC6}"/>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31" name="Group 30">
            <a:extLst>
              <a:ext uri="{FF2B5EF4-FFF2-40B4-BE49-F238E27FC236}">
                <a16:creationId xmlns:a16="http://schemas.microsoft.com/office/drawing/2014/main" xmlns="" id="{26482068-5D9F-4691-B733-B29EB8B00099}"/>
              </a:ext>
            </a:extLst>
          </xdr:cNvPr>
          <xdr:cNvGrpSpPr/>
        </xdr:nvGrpSpPr>
        <xdr:grpSpPr>
          <a:xfrm>
            <a:off x="0" y="1319156"/>
            <a:ext cx="1755499" cy="5018562"/>
            <a:chOff x="0" y="1319156"/>
            <a:chExt cx="1763436" cy="5018562"/>
          </a:xfrm>
        </xdr:grpSpPr>
        <xdr:sp macro="" textlink="">
          <xdr:nvSpPr>
            <xdr:cNvPr id="32" name="TextBox 31">
              <a:hlinkClick xmlns:r="http://schemas.openxmlformats.org/officeDocument/2006/relationships" r:id="rId4"/>
              <a:extLst>
                <a:ext uri="{FF2B5EF4-FFF2-40B4-BE49-F238E27FC236}">
                  <a16:creationId xmlns:a16="http://schemas.microsoft.com/office/drawing/2014/main" xmlns="" id="{480E5F7C-FEB3-4385-A9F1-F2B480877DD4}"/>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5"/>
              <a:extLst>
                <a:ext uri="{FF2B5EF4-FFF2-40B4-BE49-F238E27FC236}">
                  <a16:creationId xmlns:a16="http://schemas.microsoft.com/office/drawing/2014/main" xmlns="" id="{C8C209EA-91A3-44C8-9145-BEFC6C0C8DC1}"/>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6"/>
              <a:extLst>
                <a:ext uri="{FF2B5EF4-FFF2-40B4-BE49-F238E27FC236}">
                  <a16:creationId xmlns:a16="http://schemas.microsoft.com/office/drawing/2014/main" xmlns="" id="{4C48BFA5-CD3E-4763-B894-26264CFDB58F}"/>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7"/>
              <a:extLst>
                <a:ext uri="{FF2B5EF4-FFF2-40B4-BE49-F238E27FC236}">
                  <a16:creationId xmlns:a16="http://schemas.microsoft.com/office/drawing/2014/main" xmlns="" id="{37A81E26-4F02-4BB3-8BE5-466B02787797}"/>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8"/>
              <a:extLst>
                <a:ext uri="{FF2B5EF4-FFF2-40B4-BE49-F238E27FC236}">
                  <a16:creationId xmlns:a16="http://schemas.microsoft.com/office/drawing/2014/main" xmlns="" id="{412F8846-8C97-46C3-A67B-CA5CB2F22FA5}"/>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9"/>
              <a:extLst>
                <a:ext uri="{FF2B5EF4-FFF2-40B4-BE49-F238E27FC236}">
                  <a16:creationId xmlns:a16="http://schemas.microsoft.com/office/drawing/2014/main" xmlns="" id="{35A4AD38-18A7-4968-AAA5-AAC21DC99FB4}"/>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10"/>
              <a:extLst>
                <a:ext uri="{FF2B5EF4-FFF2-40B4-BE49-F238E27FC236}">
                  <a16:creationId xmlns:a16="http://schemas.microsoft.com/office/drawing/2014/main" xmlns="" id="{63F41317-0EAE-43FB-9C16-E7B4DC36FCC1}"/>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1"/>
              <a:extLst>
                <a:ext uri="{FF2B5EF4-FFF2-40B4-BE49-F238E27FC236}">
                  <a16:creationId xmlns:a16="http://schemas.microsoft.com/office/drawing/2014/main" xmlns="" id="{A4F7BD92-8671-48FF-934B-681D95C6F9E5}"/>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2"/>
              <a:extLst>
                <a:ext uri="{FF2B5EF4-FFF2-40B4-BE49-F238E27FC236}">
                  <a16:creationId xmlns:a16="http://schemas.microsoft.com/office/drawing/2014/main" xmlns="" id="{0C570BD8-2240-4325-944A-7D8196E2EF1C}"/>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3"/>
              <a:extLst>
                <a:ext uri="{FF2B5EF4-FFF2-40B4-BE49-F238E27FC236}">
                  <a16:creationId xmlns:a16="http://schemas.microsoft.com/office/drawing/2014/main" xmlns="" id="{6CF4532E-6E7F-4A91-B30C-969F6FEAB8C1}"/>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4"/>
              <a:extLst>
                <a:ext uri="{FF2B5EF4-FFF2-40B4-BE49-F238E27FC236}">
                  <a16:creationId xmlns:a16="http://schemas.microsoft.com/office/drawing/2014/main" xmlns="" id="{2A5DC250-DB0E-4F13-9BFB-0362EF8F9050}"/>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5"/>
              <a:extLst>
                <a:ext uri="{FF2B5EF4-FFF2-40B4-BE49-F238E27FC236}">
                  <a16:creationId xmlns:a16="http://schemas.microsoft.com/office/drawing/2014/main" xmlns="" id="{9DCC62BD-B7A0-40DC-90A8-2E482CAD78F4}"/>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6"/>
              <a:extLst>
                <a:ext uri="{FF2B5EF4-FFF2-40B4-BE49-F238E27FC236}">
                  <a16:creationId xmlns:a16="http://schemas.microsoft.com/office/drawing/2014/main" xmlns="" id="{159D5B55-4C2A-4055-98D1-A3ADF7179CED}"/>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7"/>
              <a:extLst>
                <a:ext uri="{FF2B5EF4-FFF2-40B4-BE49-F238E27FC236}">
                  <a16:creationId xmlns:a16="http://schemas.microsoft.com/office/drawing/2014/main" xmlns="" id="{3288CC0A-0553-4CD6-9FF6-C2CF98851068}"/>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8"/>
              <a:extLst>
                <a:ext uri="{FF2B5EF4-FFF2-40B4-BE49-F238E27FC236}">
                  <a16:creationId xmlns:a16="http://schemas.microsoft.com/office/drawing/2014/main" xmlns="" id="{F1CEA316-4DBC-4E24-B189-A6CFCB8DC6EE}"/>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9"/>
              <a:extLst>
                <a:ext uri="{FF2B5EF4-FFF2-40B4-BE49-F238E27FC236}">
                  <a16:creationId xmlns:a16="http://schemas.microsoft.com/office/drawing/2014/main" xmlns="" id="{9F7D09BC-62FF-4545-B04B-7716BFEAFB1D}"/>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20"/>
              <a:extLst>
                <a:ext uri="{FF2B5EF4-FFF2-40B4-BE49-F238E27FC236}">
                  <a16:creationId xmlns:a16="http://schemas.microsoft.com/office/drawing/2014/main" xmlns="" id="{92E956B1-5326-429E-BFD3-C9257C447950}"/>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1"/>
              <a:extLst>
                <a:ext uri="{FF2B5EF4-FFF2-40B4-BE49-F238E27FC236}">
                  <a16:creationId xmlns:a16="http://schemas.microsoft.com/office/drawing/2014/main" xmlns="" id="{504BA576-0CDE-4945-A335-826ED37131CA}"/>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84D0B97F-5C17-44E1-9CEA-86A6382696F4}"/>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1E1C62CB-ECC1-43C7-8ACD-4AFAC03CA6AD}"/>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editAs="absolute">
    <xdr:from>
      <xdr:col>1</xdr:col>
      <xdr:colOff>156633</xdr:colOff>
      <xdr:row>3</xdr:row>
      <xdr:rowOff>5441</xdr:rowOff>
    </xdr:from>
    <xdr:to>
      <xdr:col>5</xdr:col>
      <xdr:colOff>365125</xdr:colOff>
      <xdr:row>14</xdr:row>
      <xdr:rowOff>95249</xdr:rowOff>
    </xdr:to>
    <xdr:sp macro="" textlink="">
      <xdr:nvSpPr>
        <xdr:cNvPr id="31" name="Line Callout 2 (No Border) 86">
          <a:extLst>
            <a:ext uri="{FF2B5EF4-FFF2-40B4-BE49-F238E27FC236}">
              <a16:creationId xmlns:a16="http://schemas.microsoft.com/office/drawing/2014/main" xmlns="" id="{00000000-0008-0000-0F00-00001F000000}"/>
            </a:ext>
          </a:extLst>
        </xdr:cNvPr>
        <xdr:cNvSpPr/>
      </xdr:nvSpPr>
      <xdr:spPr bwMode="gray">
        <a:xfrm>
          <a:off x="1879071" y="1251629"/>
          <a:ext cx="2542117" cy="2582183"/>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indent="0" defTabSz="914400" eaLnBrk="1" fontAlgn="auto" latinLnBrk="0" hangingPunct="1">
            <a:lnSpc>
              <a:spcPct val="100000"/>
            </a:lnSpc>
            <a:spcBef>
              <a:spcPts val="0"/>
            </a:spcBef>
            <a:spcAft>
              <a:spcPts val="1000"/>
            </a:spcAft>
            <a:buClrTx/>
            <a:buSzTx/>
            <a:buFontTx/>
            <a:buNone/>
            <a:tabLst/>
            <a:defRPr/>
          </a:pPr>
          <a:r>
            <a:rPr lang="en-US" sz="1000" b="1" kern="1200">
              <a:solidFill>
                <a:schemeClr val="tx1"/>
              </a:solidFill>
              <a:effectLst/>
              <a:ea typeface="Times New Roman"/>
              <a:cs typeface="Times New Roman"/>
            </a:rPr>
            <a:t>Quick Takes </a:t>
          </a:r>
          <a:endParaRPr lang="en-US" sz="900">
            <a:solidFill>
              <a:schemeClr val="tx1"/>
            </a:solidFill>
            <a:effectLst/>
            <a:ea typeface="Times New Roman"/>
          </a:endParaRPr>
        </a:p>
        <a:p>
          <a:pPr marL="128016" marR="0" lvl="0" indent="-128016">
            <a:spcBef>
              <a:spcPts val="500"/>
            </a:spcBef>
            <a:spcAft>
              <a:spcPts val="0"/>
            </a:spcAft>
            <a:buSzPts val="800"/>
            <a:buFont typeface="Verdana"/>
            <a:buChar char="•"/>
          </a:pPr>
          <a:r>
            <a:rPr lang="en-US" sz="900">
              <a:solidFill>
                <a:schemeClr val="tx1"/>
              </a:solidFill>
              <a:effectLst/>
              <a:ea typeface="Times New Roman"/>
            </a:rPr>
            <a:t>One percent (1%) of respondents experienced at least one incident of sexual misconduct at least one time since</a:t>
          </a:r>
          <a:r>
            <a:rPr lang="en-US" sz="900" baseline="0">
              <a:solidFill>
                <a:schemeClr val="tx1"/>
              </a:solidFill>
              <a:effectLst/>
              <a:ea typeface="Times New Roman"/>
            </a:rPr>
            <a:t> the beginning of the school year. </a:t>
          </a:r>
        </a:p>
        <a:p>
          <a:pPr marL="128016" marR="0" lvl="0" indent="-128016">
            <a:spcBef>
              <a:spcPts val="500"/>
            </a:spcBef>
            <a:spcAft>
              <a:spcPts val="0"/>
            </a:spcAft>
            <a:buSzPts val="800"/>
            <a:buFont typeface="Verdana"/>
            <a:buChar char="•"/>
          </a:pPr>
          <a:r>
            <a:rPr lang="en-US" sz="900">
              <a:solidFill>
                <a:schemeClr val="tx1"/>
              </a:solidFill>
              <a:effectLst/>
              <a:ea typeface="Times New Roman"/>
            </a:rPr>
            <a:t>Thirty-nine percent</a:t>
          </a:r>
          <a:r>
            <a:rPr lang="en-US" sz="900" baseline="0">
              <a:solidFill>
                <a:schemeClr val="tx1"/>
              </a:solidFill>
              <a:effectLst/>
              <a:ea typeface="Times New Roman"/>
            </a:rPr>
            <a:t> (39%) </a:t>
          </a:r>
          <a:r>
            <a:rPr lang="en-US" sz="900">
              <a:solidFill>
                <a:schemeClr val="tx1"/>
              </a:solidFill>
              <a:effectLst/>
              <a:ea typeface="Times New Roman"/>
            </a:rPr>
            <a:t>of respondents</a:t>
          </a:r>
          <a:r>
            <a:rPr lang="en-US" sz="900" baseline="0">
              <a:solidFill>
                <a:schemeClr val="tx1"/>
              </a:solidFill>
              <a:effectLst/>
              <a:ea typeface="Times New Roman"/>
            </a:rPr>
            <a:t> had someone make sexist remarks or jokes in their presence.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Less than 10 percent (&lt;10%) of respondents had someone say crude sexual things to them, send them offensive sexual content, or seemed to be bribed into a romantic or sexual relationship.</a:t>
          </a:r>
        </a:p>
      </xdr:txBody>
    </xdr:sp>
    <xdr:clientData/>
  </xdr:twoCellAnchor>
  <xdr:twoCellAnchor>
    <xdr:from>
      <xdr:col>6</xdr:col>
      <xdr:colOff>47624</xdr:colOff>
      <xdr:row>3</xdr:row>
      <xdr:rowOff>5442</xdr:rowOff>
    </xdr:from>
    <xdr:to>
      <xdr:col>13</xdr:col>
      <xdr:colOff>158749</xdr:colOff>
      <xdr:row>8</xdr:row>
      <xdr:rowOff>47626</xdr:rowOff>
    </xdr:to>
    <xdr:sp macro="" textlink="">
      <xdr:nvSpPr>
        <xdr:cNvPr id="18" name="Rectangle 17">
          <a:extLst>
            <a:ext uri="{FF2B5EF4-FFF2-40B4-BE49-F238E27FC236}">
              <a16:creationId xmlns:a16="http://schemas.microsoft.com/office/drawing/2014/main" xmlns="" id="{00000000-0008-0000-0F00-000012000000}"/>
            </a:ext>
          </a:extLst>
        </xdr:cNvPr>
        <xdr:cNvSpPr/>
      </xdr:nvSpPr>
      <xdr:spPr bwMode="gray">
        <a:xfrm>
          <a:off x="4548187" y="1251630"/>
          <a:ext cx="3913187" cy="105818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twoCellAnchor>
    <xdr:from>
      <xdr:col>6</xdr:col>
      <xdr:colOff>48759</xdr:colOff>
      <xdr:row>8</xdr:row>
      <xdr:rowOff>164192</xdr:rowOff>
    </xdr:from>
    <xdr:to>
      <xdr:col>13</xdr:col>
      <xdr:colOff>158750</xdr:colOff>
      <xdr:row>28</xdr:row>
      <xdr:rowOff>4422</xdr:rowOff>
    </xdr:to>
    <xdr:graphicFrame macro="">
      <xdr:nvGraphicFramePr>
        <xdr:cNvPr id="4" name="Chart 3">
          <a:extLst>
            <a:ext uri="{FF2B5EF4-FFF2-40B4-BE49-F238E27FC236}">
              <a16:creationId xmlns:a16="http://schemas.microsoft.com/office/drawing/2014/main" xmlns=""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1</xdr:col>
      <xdr:colOff>33061</xdr:colOff>
      <xdr:row>28</xdr:row>
      <xdr:rowOff>185470</xdr:rowOff>
    </xdr:to>
    <xdr:grpSp>
      <xdr:nvGrpSpPr>
        <xdr:cNvPr id="29" name="Group 28">
          <a:extLst>
            <a:ext uri="{FF2B5EF4-FFF2-40B4-BE49-F238E27FC236}">
              <a16:creationId xmlns:a16="http://schemas.microsoft.com/office/drawing/2014/main" xmlns="" id="{2C0A4921-CBF9-46D8-839A-7608C4D6BB34}"/>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31C7AE1D-1E57-4880-B318-3F6814CB62A6}"/>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5" name="Group 54">
            <a:extLst>
              <a:ext uri="{FF2B5EF4-FFF2-40B4-BE49-F238E27FC236}">
                <a16:creationId xmlns:a16="http://schemas.microsoft.com/office/drawing/2014/main" xmlns="" id="{20AD4F1D-5D16-48F1-A2FE-AC3DD6E711C8}"/>
              </a:ext>
            </a:extLst>
          </xdr:cNvPr>
          <xdr:cNvGrpSpPr/>
        </xdr:nvGrpSpPr>
        <xdr:grpSpPr>
          <a:xfrm>
            <a:off x="0" y="1319156"/>
            <a:ext cx="1755499" cy="5018562"/>
            <a:chOff x="0" y="1319156"/>
            <a:chExt cx="1763436" cy="5018562"/>
          </a:xfrm>
        </xdr:grpSpPr>
        <xdr:sp macro="" textlink="">
          <xdr:nvSpPr>
            <xdr:cNvPr id="56" name="TextBox 55">
              <a:hlinkClick xmlns:r="http://schemas.openxmlformats.org/officeDocument/2006/relationships" r:id="rId3"/>
              <a:extLst>
                <a:ext uri="{FF2B5EF4-FFF2-40B4-BE49-F238E27FC236}">
                  <a16:creationId xmlns:a16="http://schemas.microsoft.com/office/drawing/2014/main" xmlns="" id="{CFCC1032-B73F-4134-8309-8F14F528EC61}"/>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7" name="TextBox 56">
              <a:hlinkClick xmlns:r="http://schemas.openxmlformats.org/officeDocument/2006/relationships" r:id="rId4"/>
              <a:extLst>
                <a:ext uri="{FF2B5EF4-FFF2-40B4-BE49-F238E27FC236}">
                  <a16:creationId xmlns:a16="http://schemas.microsoft.com/office/drawing/2014/main" xmlns="" id="{52CE688E-FB94-4D6F-BF43-D6A9E9EF09E4}"/>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8" name="TextBox 57">
              <a:hlinkClick xmlns:r="http://schemas.openxmlformats.org/officeDocument/2006/relationships" r:id="rId5"/>
              <a:extLst>
                <a:ext uri="{FF2B5EF4-FFF2-40B4-BE49-F238E27FC236}">
                  <a16:creationId xmlns:a16="http://schemas.microsoft.com/office/drawing/2014/main" xmlns="" id="{80B1F8DF-C496-4E22-868E-FC60D94BD6BA}"/>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6"/>
              <a:extLst>
                <a:ext uri="{FF2B5EF4-FFF2-40B4-BE49-F238E27FC236}">
                  <a16:creationId xmlns:a16="http://schemas.microsoft.com/office/drawing/2014/main" xmlns="" id="{F776645E-64C7-4AC6-881A-97051FE380FD}"/>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7"/>
              <a:extLst>
                <a:ext uri="{FF2B5EF4-FFF2-40B4-BE49-F238E27FC236}">
                  <a16:creationId xmlns:a16="http://schemas.microsoft.com/office/drawing/2014/main" xmlns="" id="{318A84E7-2B17-4E4E-A4B3-E92906DC79F6}"/>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8"/>
              <a:extLst>
                <a:ext uri="{FF2B5EF4-FFF2-40B4-BE49-F238E27FC236}">
                  <a16:creationId xmlns:a16="http://schemas.microsoft.com/office/drawing/2014/main" xmlns="" id="{F392338D-445B-4974-B544-F4616A32277C}"/>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9"/>
              <a:extLst>
                <a:ext uri="{FF2B5EF4-FFF2-40B4-BE49-F238E27FC236}">
                  <a16:creationId xmlns:a16="http://schemas.microsoft.com/office/drawing/2014/main" xmlns="" id="{5666BDDA-5F8E-45A0-9526-8E2DBF51820B}"/>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0"/>
              <a:extLst>
                <a:ext uri="{FF2B5EF4-FFF2-40B4-BE49-F238E27FC236}">
                  <a16:creationId xmlns:a16="http://schemas.microsoft.com/office/drawing/2014/main" xmlns="" id="{C2B06DA9-0367-487F-B82E-44055992E4A9}"/>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1"/>
              <a:extLst>
                <a:ext uri="{FF2B5EF4-FFF2-40B4-BE49-F238E27FC236}">
                  <a16:creationId xmlns:a16="http://schemas.microsoft.com/office/drawing/2014/main" xmlns="" id="{CBA0750C-64DC-4843-A82E-61F3C60C8431}"/>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xmlns="" id="{65394128-033D-4568-A24D-DCC042DEEAC4}"/>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3"/>
              <a:extLst>
                <a:ext uri="{FF2B5EF4-FFF2-40B4-BE49-F238E27FC236}">
                  <a16:creationId xmlns:a16="http://schemas.microsoft.com/office/drawing/2014/main" xmlns="" id="{1CF3C9E2-B809-493E-A5BD-A1B3ADDC3F14}"/>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4"/>
              <a:extLst>
                <a:ext uri="{FF2B5EF4-FFF2-40B4-BE49-F238E27FC236}">
                  <a16:creationId xmlns:a16="http://schemas.microsoft.com/office/drawing/2014/main" xmlns="" id="{940F11E1-023D-402F-BF13-1E692CD8A4A2}"/>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5"/>
              <a:extLst>
                <a:ext uri="{FF2B5EF4-FFF2-40B4-BE49-F238E27FC236}">
                  <a16:creationId xmlns:a16="http://schemas.microsoft.com/office/drawing/2014/main" xmlns="" id="{3B39A6BD-00CA-4CD9-A806-2B4F1DDAA373}"/>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6"/>
              <a:extLst>
                <a:ext uri="{FF2B5EF4-FFF2-40B4-BE49-F238E27FC236}">
                  <a16:creationId xmlns:a16="http://schemas.microsoft.com/office/drawing/2014/main" xmlns="" id="{9D554D59-D91B-4C67-AD79-8BC0909F3FBE}"/>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7"/>
              <a:extLst>
                <a:ext uri="{FF2B5EF4-FFF2-40B4-BE49-F238E27FC236}">
                  <a16:creationId xmlns:a16="http://schemas.microsoft.com/office/drawing/2014/main" xmlns="" id="{164C6A72-86DF-44AB-8E50-9D87B4F49C75}"/>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8"/>
              <a:extLst>
                <a:ext uri="{FF2B5EF4-FFF2-40B4-BE49-F238E27FC236}">
                  <a16:creationId xmlns:a16="http://schemas.microsoft.com/office/drawing/2014/main" xmlns="" id="{0417E16B-4667-43AE-8B31-E68D3FD599FE}"/>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19"/>
              <a:extLst>
                <a:ext uri="{FF2B5EF4-FFF2-40B4-BE49-F238E27FC236}">
                  <a16:creationId xmlns:a16="http://schemas.microsoft.com/office/drawing/2014/main" xmlns="" id="{9CABEA79-EF33-4D5F-B83F-B618E293F33E}"/>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20"/>
              <a:extLst>
                <a:ext uri="{FF2B5EF4-FFF2-40B4-BE49-F238E27FC236}">
                  <a16:creationId xmlns:a16="http://schemas.microsoft.com/office/drawing/2014/main" xmlns="" id="{AC63F0A4-9477-439E-B3A2-2D3EEC3AF67C}"/>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04EFF76A-BA1F-4B61-AB4D-3BD43F6417C9}"/>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5" name="TextBox 74">
              <a:extLst>
                <a:ext uri="{FF2B5EF4-FFF2-40B4-BE49-F238E27FC236}">
                  <a16:creationId xmlns:a16="http://schemas.microsoft.com/office/drawing/2014/main" xmlns="" id="{E2CDB84F-4C29-4867-B608-4C6807FA4BFC}"/>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editAs="absolute">
    <xdr:from>
      <xdr:col>1</xdr:col>
      <xdr:colOff>55714</xdr:colOff>
      <xdr:row>4</xdr:row>
      <xdr:rowOff>5442</xdr:rowOff>
    </xdr:from>
    <xdr:to>
      <xdr:col>5</xdr:col>
      <xdr:colOff>158750</xdr:colOff>
      <xdr:row>11</xdr:row>
      <xdr:rowOff>71438</xdr:rowOff>
    </xdr:to>
    <xdr:sp macro="" textlink="">
      <xdr:nvSpPr>
        <xdr:cNvPr id="4" name="Line Callout 2 (No Border) 86">
          <a:extLst>
            <a:ext uri="{FF2B5EF4-FFF2-40B4-BE49-F238E27FC236}">
              <a16:creationId xmlns:a16="http://schemas.microsoft.com/office/drawing/2014/main" xmlns="" id="{00000000-0008-0000-1100-000004000000}"/>
            </a:ext>
          </a:extLst>
        </xdr:cNvPr>
        <xdr:cNvSpPr/>
      </xdr:nvSpPr>
      <xdr:spPr bwMode="gray">
        <a:xfrm>
          <a:off x="1762277" y="1275442"/>
          <a:ext cx="2436661" cy="1653496"/>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indent="0" defTabSz="914400" eaLnBrk="1" fontAlgn="auto" latinLnBrk="0" hangingPunct="1">
            <a:lnSpc>
              <a:spcPct val="100000"/>
            </a:lnSpc>
            <a:spcBef>
              <a:spcPts val="0"/>
            </a:spcBef>
            <a:spcAft>
              <a:spcPts val="1000"/>
            </a:spcAft>
            <a:buClrTx/>
            <a:buSzTx/>
            <a:buFontTx/>
            <a:buNone/>
            <a:tabLst/>
            <a:defRPr/>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a:solidFill>
                <a:schemeClr val="tx1"/>
              </a:solidFill>
              <a:effectLst/>
              <a:ea typeface="Times New Roman"/>
            </a:rPr>
            <a:t>Twenty</a:t>
          </a:r>
          <a:r>
            <a:rPr lang="en-US" sz="900" baseline="0">
              <a:solidFill>
                <a:schemeClr val="tx1"/>
              </a:solidFill>
              <a:effectLst/>
              <a:ea typeface="Times New Roman"/>
            </a:rPr>
            <a:t> percent (20%) o</a:t>
          </a:r>
          <a:r>
            <a:rPr lang="en-US" sz="900">
              <a:solidFill>
                <a:schemeClr val="tx1"/>
              </a:solidFill>
              <a:effectLst/>
              <a:ea typeface="Times New Roman"/>
            </a:rPr>
            <a:t>f all</a:t>
          </a:r>
          <a:r>
            <a:rPr lang="en-US" sz="900" baseline="0">
              <a:solidFill>
                <a:schemeClr val="tx1"/>
              </a:solidFill>
              <a:effectLst/>
              <a:ea typeface="Times New Roman"/>
            </a:rPr>
            <a:t> respondents reported that someone had or attempted to have unwanted sexual contact with them prior to going to college. This percentage remains the same for both men and women respondents.</a:t>
          </a:r>
        </a:p>
      </xdr:txBody>
    </xdr:sp>
    <xdr:clientData/>
  </xdr:twoCellAnchor>
  <xdr:twoCellAnchor editAs="oneCell">
    <xdr:from>
      <xdr:col>6</xdr:col>
      <xdr:colOff>21773</xdr:colOff>
      <xdr:row>5</xdr:row>
      <xdr:rowOff>122462</xdr:rowOff>
    </xdr:from>
    <xdr:to>
      <xdr:col>16</xdr:col>
      <xdr:colOff>159885</xdr:colOff>
      <xdr:row>21</xdr:row>
      <xdr:rowOff>40820</xdr:rowOff>
    </xdr:to>
    <xdr:graphicFrame macro="">
      <xdr:nvGraphicFramePr>
        <xdr:cNvPr id="5" name="Chart 4">
          <a:extLst>
            <a:ext uri="{FF2B5EF4-FFF2-40B4-BE49-F238E27FC236}">
              <a16:creationId xmlns:a16="http://schemas.microsoft.com/office/drawing/2014/main" xmlns=""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1</xdr:col>
      <xdr:colOff>48936</xdr:colOff>
      <xdr:row>29</xdr:row>
      <xdr:rowOff>82283</xdr:rowOff>
    </xdr:to>
    <xdr:grpSp>
      <xdr:nvGrpSpPr>
        <xdr:cNvPr id="28" name="Group 27">
          <a:extLst>
            <a:ext uri="{FF2B5EF4-FFF2-40B4-BE49-F238E27FC236}">
              <a16:creationId xmlns:a16="http://schemas.microsoft.com/office/drawing/2014/main" xmlns="" id="{73370B4C-FF8A-4BA3-A4CF-186A38A8F4A9}"/>
            </a:ext>
          </a:extLst>
        </xdr:cNvPr>
        <xdr:cNvGrpSpPr/>
      </xdr:nvGrpSpPr>
      <xdr:grpSpPr>
        <a:xfrm>
          <a:off x="0" y="1055688"/>
          <a:ext cx="1755499" cy="5281345"/>
          <a:chOff x="0" y="1055688"/>
          <a:chExt cx="1755499" cy="5282030"/>
        </a:xfrm>
      </xdr:grpSpPr>
      <xdr:sp macro="" textlink="">
        <xdr:nvSpPr>
          <xdr:cNvPr id="29" name="TextBox 28">
            <a:extLst>
              <a:ext uri="{FF2B5EF4-FFF2-40B4-BE49-F238E27FC236}">
                <a16:creationId xmlns:a16="http://schemas.microsoft.com/office/drawing/2014/main" xmlns="" id="{1D3C0F0B-FEF4-4645-B2A7-FC52E58FA279}"/>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3" name="Group 52">
            <a:extLst>
              <a:ext uri="{FF2B5EF4-FFF2-40B4-BE49-F238E27FC236}">
                <a16:creationId xmlns:a16="http://schemas.microsoft.com/office/drawing/2014/main" xmlns="" id="{B2F7F0B2-9371-4841-8769-E983EA607E24}"/>
              </a:ext>
            </a:extLst>
          </xdr:cNvPr>
          <xdr:cNvGrpSpPr/>
        </xdr:nvGrpSpPr>
        <xdr:grpSpPr>
          <a:xfrm>
            <a:off x="0" y="1319156"/>
            <a:ext cx="1755499" cy="5018562"/>
            <a:chOff x="0" y="1319156"/>
            <a:chExt cx="1763436" cy="5018562"/>
          </a:xfrm>
        </xdr:grpSpPr>
        <xdr:sp macro="" textlink="">
          <xdr:nvSpPr>
            <xdr:cNvPr id="54" name="TextBox 53">
              <a:hlinkClick xmlns:r="http://schemas.openxmlformats.org/officeDocument/2006/relationships" r:id="rId3"/>
              <a:extLst>
                <a:ext uri="{FF2B5EF4-FFF2-40B4-BE49-F238E27FC236}">
                  <a16:creationId xmlns:a16="http://schemas.microsoft.com/office/drawing/2014/main" xmlns="" id="{13040BDC-BFD4-4F7A-98D3-38CC4D806CEC}"/>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5" name="TextBox 54">
              <a:hlinkClick xmlns:r="http://schemas.openxmlformats.org/officeDocument/2006/relationships" r:id="rId4"/>
              <a:extLst>
                <a:ext uri="{FF2B5EF4-FFF2-40B4-BE49-F238E27FC236}">
                  <a16:creationId xmlns:a16="http://schemas.microsoft.com/office/drawing/2014/main" xmlns="" id="{3BB240CC-08A4-4041-A776-2220D6EC1967}"/>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6" name="TextBox 55">
              <a:hlinkClick xmlns:r="http://schemas.openxmlformats.org/officeDocument/2006/relationships" r:id="rId5"/>
              <a:extLst>
                <a:ext uri="{FF2B5EF4-FFF2-40B4-BE49-F238E27FC236}">
                  <a16:creationId xmlns:a16="http://schemas.microsoft.com/office/drawing/2014/main" xmlns="" id="{6FF46396-C3AD-4478-99FD-071517812C74}"/>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7" name="TextBox 56">
              <a:hlinkClick xmlns:r="http://schemas.openxmlformats.org/officeDocument/2006/relationships" r:id="rId6"/>
              <a:extLst>
                <a:ext uri="{FF2B5EF4-FFF2-40B4-BE49-F238E27FC236}">
                  <a16:creationId xmlns:a16="http://schemas.microsoft.com/office/drawing/2014/main" xmlns="" id="{59463809-1E52-4571-8588-6C923552B428}"/>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7"/>
              <a:extLst>
                <a:ext uri="{FF2B5EF4-FFF2-40B4-BE49-F238E27FC236}">
                  <a16:creationId xmlns:a16="http://schemas.microsoft.com/office/drawing/2014/main" xmlns="" id="{E4E55214-A20D-4F01-9786-00CA214A58B7}"/>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8"/>
              <a:extLst>
                <a:ext uri="{FF2B5EF4-FFF2-40B4-BE49-F238E27FC236}">
                  <a16:creationId xmlns:a16="http://schemas.microsoft.com/office/drawing/2014/main" xmlns="" id="{1C8911E6-AF0F-4731-8040-BD76DB1BB12D}"/>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9"/>
              <a:extLst>
                <a:ext uri="{FF2B5EF4-FFF2-40B4-BE49-F238E27FC236}">
                  <a16:creationId xmlns:a16="http://schemas.microsoft.com/office/drawing/2014/main" xmlns="" id="{C3FF4F7F-EFE4-445F-A3F5-5C23D98347BD}"/>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10"/>
              <a:extLst>
                <a:ext uri="{FF2B5EF4-FFF2-40B4-BE49-F238E27FC236}">
                  <a16:creationId xmlns:a16="http://schemas.microsoft.com/office/drawing/2014/main" xmlns="" id="{8E01A6DC-3187-4A3A-9AA7-025D1D93639E}"/>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1"/>
              <a:extLst>
                <a:ext uri="{FF2B5EF4-FFF2-40B4-BE49-F238E27FC236}">
                  <a16:creationId xmlns:a16="http://schemas.microsoft.com/office/drawing/2014/main" xmlns="" id="{DF1B2999-D2D7-4822-87A9-0A0F1859B57C}"/>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2"/>
              <a:extLst>
                <a:ext uri="{FF2B5EF4-FFF2-40B4-BE49-F238E27FC236}">
                  <a16:creationId xmlns:a16="http://schemas.microsoft.com/office/drawing/2014/main" xmlns="" id="{F7CD0F77-CDE2-40D0-8D04-E9536D48AF2C}"/>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3"/>
              <a:extLst>
                <a:ext uri="{FF2B5EF4-FFF2-40B4-BE49-F238E27FC236}">
                  <a16:creationId xmlns:a16="http://schemas.microsoft.com/office/drawing/2014/main" xmlns="" id="{B62AC674-AA97-4001-864F-4C72AF26D860}"/>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4"/>
              <a:extLst>
                <a:ext uri="{FF2B5EF4-FFF2-40B4-BE49-F238E27FC236}">
                  <a16:creationId xmlns:a16="http://schemas.microsoft.com/office/drawing/2014/main" xmlns="" id="{ADFEC8C9-1506-4722-B56D-CF94D181BF79}"/>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5"/>
              <a:extLst>
                <a:ext uri="{FF2B5EF4-FFF2-40B4-BE49-F238E27FC236}">
                  <a16:creationId xmlns:a16="http://schemas.microsoft.com/office/drawing/2014/main" xmlns="" id="{C5A9ECCF-1F1A-413E-A35D-00F958A34A4F}"/>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6"/>
              <a:extLst>
                <a:ext uri="{FF2B5EF4-FFF2-40B4-BE49-F238E27FC236}">
                  <a16:creationId xmlns:a16="http://schemas.microsoft.com/office/drawing/2014/main" xmlns="" id="{8A80EA7C-69A7-46C2-AA18-DF590740037D}"/>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7"/>
              <a:extLst>
                <a:ext uri="{FF2B5EF4-FFF2-40B4-BE49-F238E27FC236}">
                  <a16:creationId xmlns:a16="http://schemas.microsoft.com/office/drawing/2014/main" xmlns="" id="{F72AC03C-8D22-47F7-AFD8-ADCA020B4A94}"/>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8"/>
              <a:extLst>
                <a:ext uri="{FF2B5EF4-FFF2-40B4-BE49-F238E27FC236}">
                  <a16:creationId xmlns:a16="http://schemas.microsoft.com/office/drawing/2014/main" xmlns="" id="{725797B9-37F7-44BC-894F-7D4F42D350EA}"/>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9"/>
              <a:extLst>
                <a:ext uri="{FF2B5EF4-FFF2-40B4-BE49-F238E27FC236}">
                  <a16:creationId xmlns:a16="http://schemas.microsoft.com/office/drawing/2014/main" xmlns="" id="{DDC74F8D-5885-449F-904A-7B919322CE14}"/>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20"/>
              <a:extLst>
                <a:ext uri="{FF2B5EF4-FFF2-40B4-BE49-F238E27FC236}">
                  <a16:creationId xmlns:a16="http://schemas.microsoft.com/office/drawing/2014/main" xmlns="" id="{9B0B8FCF-6825-4F2D-B2EF-08A9711CF3F0}"/>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2" name="TextBox 71">
              <a:extLst>
                <a:ext uri="{FF2B5EF4-FFF2-40B4-BE49-F238E27FC236}">
                  <a16:creationId xmlns:a16="http://schemas.microsoft.com/office/drawing/2014/main" xmlns="" id="{13B52003-ED8D-46E5-B989-012404D2786F}"/>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542EA11B-27A4-4D5C-AD87-DD04F1FA6938}"/>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156704</xdr:colOff>
      <xdr:row>3</xdr:row>
      <xdr:rowOff>1137</xdr:rowOff>
    </xdr:from>
    <xdr:to>
      <xdr:col>5</xdr:col>
      <xdr:colOff>23813</xdr:colOff>
      <xdr:row>15</xdr:row>
      <xdr:rowOff>47625</xdr:rowOff>
    </xdr:to>
    <xdr:sp macro="" textlink="">
      <xdr:nvSpPr>
        <xdr:cNvPr id="3" name="Line Callout 2 (No Border) 86">
          <a:extLst>
            <a:ext uri="{FF2B5EF4-FFF2-40B4-BE49-F238E27FC236}">
              <a16:creationId xmlns:a16="http://schemas.microsoft.com/office/drawing/2014/main" xmlns="" id="{00000000-0008-0000-1200-000003000000}"/>
            </a:ext>
          </a:extLst>
        </xdr:cNvPr>
        <xdr:cNvSpPr/>
      </xdr:nvSpPr>
      <xdr:spPr bwMode="gray">
        <a:xfrm>
          <a:off x="1887079" y="1247325"/>
          <a:ext cx="2835734" cy="2538863"/>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b="0" kern="0">
            <a:solidFill>
              <a:schemeClr val="tx1"/>
            </a:solidFill>
            <a:effectLst/>
            <a:latin typeface="Times New Roman"/>
            <a:ea typeface="Times New Roman"/>
            <a:cs typeface="+mn-cs"/>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generally viewed themselves as more likely than their peers to engage in bystander behaviors.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viewed themselves as equally likely as their peers to ask someone who looks upset at a party if they are ok or need help.</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One percent (1%) of respondents observed a situation that they believed was, or could have led to, a sexual assault. In response to the situation, respondents most commonly asked the person who appeared to be at risk if they needed help. </a:t>
          </a:r>
        </a:p>
      </xdr:txBody>
    </xdr:sp>
    <xdr:clientData/>
  </xdr:twoCellAnchor>
  <xdr:twoCellAnchor>
    <xdr:from>
      <xdr:col>5</xdr:col>
      <xdr:colOff>285750</xdr:colOff>
      <xdr:row>3</xdr:row>
      <xdr:rowOff>10860</xdr:rowOff>
    </xdr:from>
    <xdr:to>
      <xdr:col>12</xdr:col>
      <xdr:colOff>11906</xdr:colOff>
      <xdr:row>22</xdr:row>
      <xdr:rowOff>254000</xdr:rowOff>
    </xdr:to>
    <xdr:graphicFrame macro="">
      <xdr:nvGraphicFramePr>
        <xdr:cNvPr id="4" name="Chart 3">
          <a:extLst>
            <a:ext uri="{FF2B5EF4-FFF2-40B4-BE49-F238E27FC236}">
              <a16:creationId xmlns:a16="http://schemas.microsoft.com/office/drawing/2014/main" xmlns=""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26</xdr:row>
      <xdr:rowOff>40943</xdr:rowOff>
    </xdr:from>
    <xdr:to>
      <xdr:col>6</xdr:col>
      <xdr:colOff>0</xdr:colOff>
      <xdr:row>27</xdr:row>
      <xdr:rowOff>73681</xdr:rowOff>
    </xdr:to>
    <xdr:grpSp>
      <xdr:nvGrpSpPr>
        <xdr:cNvPr id="6" name="Group 5">
          <a:extLst>
            <a:ext uri="{FF2B5EF4-FFF2-40B4-BE49-F238E27FC236}">
              <a16:creationId xmlns:a16="http://schemas.microsoft.com/office/drawing/2014/main" xmlns="" id="{00000000-0008-0000-1200-000006000000}"/>
            </a:ext>
          </a:extLst>
        </xdr:cNvPr>
        <xdr:cNvGrpSpPr/>
      </xdr:nvGrpSpPr>
      <xdr:grpSpPr bwMode="gray">
        <a:xfrm>
          <a:off x="5302250" y="6478256"/>
          <a:ext cx="0" cy="508988"/>
          <a:chOff x="1647125" y="2003891"/>
          <a:chExt cx="271672" cy="181522"/>
        </a:xfrm>
      </xdr:grpSpPr>
      <xdr:sp macro="" textlink="">
        <xdr:nvSpPr>
          <xdr:cNvPr id="7" name="Rectangle 6">
            <a:extLst>
              <a:ext uri="{FF2B5EF4-FFF2-40B4-BE49-F238E27FC236}">
                <a16:creationId xmlns:a16="http://schemas.microsoft.com/office/drawing/2014/main" xmlns="" id="{00000000-0008-0000-1200-000007000000}"/>
              </a:ext>
            </a:extLst>
          </xdr:cNvPr>
          <xdr:cNvSpPr/>
        </xdr:nvSpPr>
        <xdr:spPr bwMode="gray">
          <a:xfrm>
            <a:off x="1647125" y="2003891"/>
            <a:ext cx="271672" cy="181522"/>
          </a:xfrm>
          <a:prstGeom prst="rect">
            <a:avLst/>
          </a:prstGeom>
          <a:solidFill>
            <a:schemeClr val="bg2"/>
          </a:solidFill>
          <a:ln w="12700">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1018879" rtl="0" eaLnBrk="1" latinLnBrk="0" hangingPunct="1">
              <a:defRPr sz="2100" kern="1200">
                <a:solidFill>
                  <a:schemeClr val="lt1"/>
                </a:solidFill>
                <a:latin typeface="+mn-lt"/>
                <a:ea typeface="+mn-ea"/>
                <a:cs typeface="+mn-cs"/>
              </a:defRPr>
            </a:lvl1pPr>
            <a:lvl2pPr marL="509440" algn="l" defTabSz="1018879" rtl="0" eaLnBrk="1" latinLnBrk="0" hangingPunct="1">
              <a:defRPr sz="2100" kern="1200">
                <a:solidFill>
                  <a:schemeClr val="lt1"/>
                </a:solidFill>
                <a:latin typeface="+mn-lt"/>
                <a:ea typeface="+mn-ea"/>
                <a:cs typeface="+mn-cs"/>
              </a:defRPr>
            </a:lvl2pPr>
            <a:lvl3pPr marL="1018879" algn="l" defTabSz="1018879" rtl="0" eaLnBrk="1" latinLnBrk="0" hangingPunct="1">
              <a:defRPr sz="2100" kern="1200">
                <a:solidFill>
                  <a:schemeClr val="lt1"/>
                </a:solidFill>
                <a:latin typeface="+mn-lt"/>
                <a:ea typeface="+mn-ea"/>
                <a:cs typeface="+mn-cs"/>
              </a:defRPr>
            </a:lvl3pPr>
            <a:lvl4pPr marL="1528319" algn="l" defTabSz="1018879" rtl="0" eaLnBrk="1" latinLnBrk="0" hangingPunct="1">
              <a:defRPr sz="2100" kern="1200">
                <a:solidFill>
                  <a:schemeClr val="lt1"/>
                </a:solidFill>
                <a:latin typeface="+mn-lt"/>
                <a:ea typeface="+mn-ea"/>
                <a:cs typeface="+mn-cs"/>
              </a:defRPr>
            </a:lvl4pPr>
            <a:lvl5pPr marL="2037759" algn="l" defTabSz="1018879" rtl="0" eaLnBrk="1" latinLnBrk="0" hangingPunct="1">
              <a:defRPr sz="2100" kern="1200">
                <a:solidFill>
                  <a:schemeClr val="lt1"/>
                </a:solidFill>
                <a:latin typeface="+mn-lt"/>
                <a:ea typeface="+mn-ea"/>
                <a:cs typeface="+mn-cs"/>
              </a:defRPr>
            </a:lvl5pPr>
            <a:lvl6pPr marL="2547198" algn="l" defTabSz="1018879" rtl="0" eaLnBrk="1" latinLnBrk="0" hangingPunct="1">
              <a:defRPr sz="2100" kern="1200">
                <a:solidFill>
                  <a:schemeClr val="lt1"/>
                </a:solidFill>
                <a:latin typeface="+mn-lt"/>
                <a:ea typeface="+mn-ea"/>
                <a:cs typeface="+mn-cs"/>
              </a:defRPr>
            </a:lvl6pPr>
            <a:lvl7pPr marL="3056638" algn="l" defTabSz="1018879" rtl="0" eaLnBrk="1" latinLnBrk="0" hangingPunct="1">
              <a:defRPr sz="2100" kern="1200">
                <a:solidFill>
                  <a:schemeClr val="lt1"/>
                </a:solidFill>
                <a:latin typeface="+mn-lt"/>
                <a:ea typeface="+mn-ea"/>
                <a:cs typeface="+mn-cs"/>
              </a:defRPr>
            </a:lvl7pPr>
            <a:lvl8pPr marL="3566078" algn="l" defTabSz="1018879" rtl="0" eaLnBrk="1" latinLnBrk="0" hangingPunct="1">
              <a:defRPr sz="2100" kern="1200">
                <a:solidFill>
                  <a:schemeClr val="lt1"/>
                </a:solidFill>
                <a:latin typeface="+mn-lt"/>
                <a:ea typeface="+mn-ea"/>
                <a:cs typeface="+mn-cs"/>
              </a:defRPr>
            </a:lvl8pPr>
            <a:lvl9pPr marL="4075517" algn="l" defTabSz="1018879" rtl="0" eaLnBrk="1" latinLnBrk="0" hangingPunct="1">
              <a:defRPr sz="2100" kern="1200">
                <a:solidFill>
                  <a:schemeClr val="lt1"/>
                </a:solidFill>
                <a:latin typeface="+mn-lt"/>
                <a:ea typeface="+mn-ea"/>
                <a:cs typeface="+mn-cs"/>
              </a:defRPr>
            </a:lvl9pPr>
          </a:lstStyle>
          <a:p>
            <a:pPr algn="ctr">
              <a:spcBef>
                <a:spcPts val="500"/>
              </a:spcBef>
            </a:pPr>
            <a:endParaRPr lang="en-US" sz="1000">
              <a:solidFill>
                <a:schemeClr val="bg1"/>
              </a:solidFill>
            </a:endParaRPr>
          </a:p>
        </xdr:txBody>
      </xdr:sp>
      <xdr:sp macro="" textlink="">
        <xdr:nvSpPr>
          <xdr:cNvPr id="8" name="Round Same Side Corner Rectangle 7">
            <a:extLst>
              <a:ext uri="{FF2B5EF4-FFF2-40B4-BE49-F238E27FC236}">
                <a16:creationId xmlns:a16="http://schemas.microsoft.com/office/drawing/2014/main" xmlns="" id="{00000000-0008-0000-1200-000008000000}"/>
              </a:ext>
            </a:extLst>
          </xdr:cNvPr>
          <xdr:cNvSpPr/>
        </xdr:nvSpPr>
        <xdr:spPr bwMode="gray">
          <a:xfrm rot="10800000">
            <a:off x="1647125" y="2003891"/>
            <a:ext cx="213772" cy="181521"/>
          </a:xfrm>
          <a:prstGeom prst="round2SameRect">
            <a:avLst/>
          </a:prstGeom>
          <a:solidFill>
            <a:schemeClr val="accent3"/>
          </a:solidFill>
          <a:ln w="19050" cap="flat" cmpd="sng" algn="ctr">
            <a:no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lgn="ctr"/>
            <a:endParaRPr lang="en-US" sz="1000"/>
          </a:p>
        </xdr:txBody>
      </xdr:sp>
      <xdr:sp macro="" textlink="">
        <xdr:nvSpPr>
          <xdr:cNvPr id="9" name="L-Shape 8">
            <a:extLst>
              <a:ext uri="{FF2B5EF4-FFF2-40B4-BE49-F238E27FC236}">
                <a16:creationId xmlns:a16="http://schemas.microsoft.com/office/drawing/2014/main" xmlns="" id="{00000000-0008-0000-1200-000009000000}"/>
              </a:ext>
            </a:extLst>
          </xdr:cNvPr>
          <xdr:cNvSpPr/>
        </xdr:nvSpPr>
        <xdr:spPr bwMode="gray">
          <a:xfrm rot="18900000">
            <a:off x="1682289" y="2046109"/>
            <a:ext cx="143443" cy="73274"/>
          </a:xfrm>
          <a:prstGeom prst="corner">
            <a:avLst/>
          </a:prstGeom>
          <a:solidFill>
            <a:schemeClr val="bg1"/>
          </a:solidFill>
          <a:ln w="9525" cap="flat" cmpd="sng" algn="ctr">
            <a:no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lgn="l" defTabSz="1463675"/>
            <a:r>
              <a:rPr lang="en-US" sz="1000">
                <a:solidFill>
                  <a:schemeClr val="bg2"/>
                </a:solidFill>
              </a:rPr>
              <a:t> </a:t>
            </a:r>
          </a:p>
        </xdr:txBody>
      </xdr:sp>
    </xdr:grpSp>
    <xdr:clientData/>
  </xdr:twoCellAnchor>
  <xdr:twoCellAnchor editAs="oneCell">
    <xdr:from>
      <xdr:col>0</xdr:col>
      <xdr:colOff>132992</xdr:colOff>
      <xdr:row>0</xdr:row>
      <xdr:rowOff>133586</xdr:rowOff>
    </xdr:from>
    <xdr:to>
      <xdr:col>0</xdr:col>
      <xdr:colOff>1562856</xdr:colOff>
      <xdr:row>0</xdr:row>
      <xdr:rowOff>682226</xdr:rowOff>
    </xdr:to>
    <xdr:pic>
      <xdr:nvPicPr>
        <xdr:cNvPr id="11" name="Picture 10">
          <a:extLst>
            <a:ext uri="{FF2B5EF4-FFF2-40B4-BE49-F238E27FC236}">
              <a16:creationId xmlns:a16="http://schemas.microsoft.com/office/drawing/2014/main" xmlns="" id="{00000000-0008-0000-1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992" y="133586"/>
          <a:ext cx="1429864" cy="548640"/>
        </a:xfrm>
        <a:prstGeom prst="rect">
          <a:avLst/>
        </a:prstGeom>
      </xdr:spPr>
    </xdr:pic>
    <xdr:clientData/>
  </xdr:twoCellAnchor>
  <xdr:twoCellAnchor editAs="absolute">
    <xdr:from>
      <xdr:col>1</xdr:col>
      <xdr:colOff>156703</xdr:colOff>
      <xdr:row>16</xdr:row>
      <xdr:rowOff>1</xdr:rowOff>
    </xdr:from>
    <xdr:to>
      <xdr:col>5</xdr:col>
      <xdr:colOff>27163</xdr:colOff>
      <xdr:row>22</xdr:row>
      <xdr:rowOff>246072</xdr:rowOff>
    </xdr:to>
    <xdr:sp macro="" textlink="">
      <xdr:nvSpPr>
        <xdr:cNvPr id="33" name="Line Callout 2 (No Border) 86">
          <a:extLst>
            <a:ext uri="{FF2B5EF4-FFF2-40B4-BE49-F238E27FC236}">
              <a16:creationId xmlns:a16="http://schemas.microsoft.com/office/drawing/2014/main" xmlns="" id="{00000000-0008-0000-1200-000021000000}"/>
            </a:ext>
          </a:extLst>
        </xdr:cNvPr>
        <xdr:cNvSpPr/>
      </xdr:nvSpPr>
      <xdr:spPr bwMode="gray">
        <a:xfrm>
          <a:off x="1887078" y="3929064"/>
          <a:ext cx="2839085" cy="1873258"/>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2880" tIns="182880" rIns="182880" bIns="18288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Bystander Behavior </a:t>
          </a:r>
          <a:endParaRPr lang="en-US" sz="1000" b="0" kern="0">
            <a:solidFill>
              <a:schemeClr val="tx1"/>
            </a:solidFill>
            <a:effectLst/>
            <a:latin typeface="Times New Roman"/>
            <a:ea typeface="Times New Roman"/>
            <a:cs typeface="+mn-cs"/>
          </a:endParaRPr>
        </a:p>
        <a:p>
          <a:pPr marL="0" marR="0">
            <a:spcAft>
              <a:spcPts val="1000"/>
            </a:spcAft>
          </a:pPr>
          <a:endParaRPr lang="en-US" sz="100">
            <a:solidFill>
              <a:schemeClr val="tx1"/>
            </a:solidFill>
            <a:effectLst/>
            <a:ea typeface="Times New Roman"/>
          </a:endParaRPr>
        </a:p>
        <a:p>
          <a:pPr marL="0" marR="0">
            <a:spcAft>
              <a:spcPts val="1000"/>
            </a:spcAft>
          </a:pPr>
          <a:endParaRPr lang="en-US" sz="800">
            <a:solidFill>
              <a:schemeClr val="tx1"/>
            </a:solidFill>
            <a:effectLst/>
            <a:ea typeface="Times New Roman"/>
          </a:endParaRPr>
        </a:p>
        <a:p>
          <a:pPr marL="0" marR="0">
            <a:spcAft>
              <a:spcPts val="1000"/>
            </a:spcAft>
          </a:pPr>
          <a:r>
            <a:rPr lang="en-US" sz="900">
              <a:solidFill>
                <a:schemeClr val="tx1"/>
              </a:solidFill>
              <a:effectLst/>
              <a:ea typeface="Times New Roman"/>
            </a:rPr>
            <a:t>Percent of respondents observed a situation that they believed was, or could have led to, a sexual assault.</a:t>
          </a:r>
          <a:r>
            <a:rPr lang="en-US" sz="900" baseline="0">
              <a:solidFill>
                <a:schemeClr val="tx1"/>
              </a:solidFill>
              <a:effectLst/>
              <a:ea typeface="Times New Roman"/>
            </a:rPr>
            <a:t> In response to the situation, respondents most commonly asked the person who appeared to be at risk if they needed help.</a:t>
          </a:r>
          <a:endParaRPr lang="en-US" sz="900">
            <a:solidFill>
              <a:srgbClr val="FF0000"/>
            </a:solidFill>
            <a:effectLst/>
            <a:ea typeface="Times New Roman"/>
          </a:endParaRPr>
        </a:p>
      </xdr:txBody>
    </xdr:sp>
    <xdr:clientData/>
  </xdr:twoCellAnchor>
  <xdr:twoCellAnchor>
    <xdr:from>
      <xdr:col>4</xdr:col>
      <xdr:colOff>388939</xdr:colOff>
      <xdr:row>16</xdr:row>
      <xdr:rowOff>10</xdr:rowOff>
    </xdr:from>
    <xdr:to>
      <xdr:col>5</xdr:col>
      <xdr:colOff>3352</xdr:colOff>
      <xdr:row>16</xdr:row>
      <xdr:rowOff>152739</xdr:rowOff>
    </xdr:to>
    <xdr:grpSp>
      <xdr:nvGrpSpPr>
        <xdr:cNvPr id="35" name="Group 34">
          <a:extLst>
            <a:ext uri="{FF2B5EF4-FFF2-40B4-BE49-F238E27FC236}">
              <a16:creationId xmlns:a16="http://schemas.microsoft.com/office/drawing/2014/main" xmlns="" id="{00000000-0008-0000-1200-000023000000}"/>
            </a:ext>
          </a:extLst>
        </xdr:cNvPr>
        <xdr:cNvGrpSpPr/>
      </xdr:nvGrpSpPr>
      <xdr:grpSpPr bwMode="gray">
        <a:xfrm>
          <a:off x="4484689" y="3929073"/>
          <a:ext cx="217663" cy="152729"/>
          <a:chOff x="4411101" y="2003891"/>
          <a:chExt cx="271672" cy="181522"/>
        </a:xfrm>
      </xdr:grpSpPr>
      <xdr:sp macro="" textlink="">
        <xdr:nvSpPr>
          <xdr:cNvPr id="36" name="Rectangle 35">
            <a:extLst>
              <a:ext uri="{FF2B5EF4-FFF2-40B4-BE49-F238E27FC236}">
                <a16:creationId xmlns:a16="http://schemas.microsoft.com/office/drawing/2014/main" xmlns="" id="{00000000-0008-0000-1200-000024000000}"/>
              </a:ext>
            </a:extLst>
          </xdr:cNvPr>
          <xdr:cNvSpPr/>
        </xdr:nvSpPr>
        <xdr:spPr bwMode="gray">
          <a:xfrm>
            <a:off x="4411101" y="2003891"/>
            <a:ext cx="271672" cy="181522"/>
          </a:xfrm>
          <a:prstGeom prst="rect">
            <a:avLst/>
          </a:prstGeom>
          <a:solidFill>
            <a:schemeClr val="bg2"/>
          </a:solidFill>
          <a:ln w="12700">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640080" rtl="0" eaLnBrk="1" latinLnBrk="0" hangingPunct="1">
              <a:defRPr sz="1300" kern="1200">
                <a:solidFill>
                  <a:schemeClr val="lt1"/>
                </a:solidFill>
                <a:latin typeface="+mn-lt"/>
                <a:ea typeface="+mn-ea"/>
                <a:cs typeface="+mn-cs"/>
              </a:defRPr>
            </a:lvl1pPr>
            <a:lvl2pPr marL="320040" algn="l" defTabSz="640080" rtl="0" eaLnBrk="1" latinLnBrk="0" hangingPunct="1">
              <a:defRPr sz="1300" kern="1200">
                <a:solidFill>
                  <a:schemeClr val="lt1"/>
                </a:solidFill>
                <a:latin typeface="+mn-lt"/>
                <a:ea typeface="+mn-ea"/>
                <a:cs typeface="+mn-cs"/>
              </a:defRPr>
            </a:lvl2pPr>
            <a:lvl3pPr marL="640080" algn="l" defTabSz="640080" rtl="0" eaLnBrk="1" latinLnBrk="0" hangingPunct="1">
              <a:defRPr sz="1300" kern="1200">
                <a:solidFill>
                  <a:schemeClr val="lt1"/>
                </a:solidFill>
                <a:latin typeface="+mn-lt"/>
                <a:ea typeface="+mn-ea"/>
                <a:cs typeface="+mn-cs"/>
              </a:defRPr>
            </a:lvl3pPr>
            <a:lvl4pPr marL="960120" algn="l" defTabSz="640080" rtl="0" eaLnBrk="1" latinLnBrk="0" hangingPunct="1">
              <a:defRPr sz="1300" kern="1200">
                <a:solidFill>
                  <a:schemeClr val="lt1"/>
                </a:solidFill>
                <a:latin typeface="+mn-lt"/>
                <a:ea typeface="+mn-ea"/>
                <a:cs typeface="+mn-cs"/>
              </a:defRPr>
            </a:lvl4pPr>
            <a:lvl5pPr marL="1280160" algn="l" defTabSz="640080" rtl="0" eaLnBrk="1" latinLnBrk="0" hangingPunct="1">
              <a:defRPr sz="1300" kern="1200">
                <a:solidFill>
                  <a:schemeClr val="lt1"/>
                </a:solidFill>
                <a:latin typeface="+mn-lt"/>
                <a:ea typeface="+mn-ea"/>
                <a:cs typeface="+mn-cs"/>
              </a:defRPr>
            </a:lvl5pPr>
            <a:lvl6pPr marL="1600200" algn="l" defTabSz="640080" rtl="0" eaLnBrk="1" latinLnBrk="0" hangingPunct="1">
              <a:defRPr sz="1300" kern="1200">
                <a:solidFill>
                  <a:schemeClr val="lt1"/>
                </a:solidFill>
                <a:latin typeface="+mn-lt"/>
                <a:ea typeface="+mn-ea"/>
                <a:cs typeface="+mn-cs"/>
              </a:defRPr>
            </a:lvl6pPr>
            <a:lvl7pPr marL="1920240" algn="l" defTabSz="640080" rtl="0" eaLnBrk="1" latinLnBrk="0" hangingPunct="1">
              <a:defRPr sz="1300" kern="1200">
                <a:solidFill>
                  <a:schemeClr val="lt1"/>
                </a:solidFill>
                <a:latin typeface="+mn-lt"/>
                <a:ea typeface="+mn-ea"/>
                <a:cs typeface="+mn-cs"/>
              </a:defRPr>
            </a:lvl7pPr>
            <a:lvl8pPr marL="2240280" algn="l" defTabSz="640080" rtl="0" eaLnBrk="1" latinLnBrk="0" hangingPunct="1">
              <a:defRPr sz="1300" kern="1200">
                <a:solidFill>
                  <a:schemeClr val="lt1"/>
                </a:solidFill>
                <a:latin typeface="+mn-lt"/>
                <a:ea typeface="+mn-ea"/>
                <a:cs typeface="+mn-cs"/>
              </a:defRPr>
            </a:lvl8pPr>
            <a:lvl9pPr marL="2560320" algn="l" defTabSz="640080" rtl="0" eaLnBrk="1" latinLnBrk="0" hangingPunct="1">
              <a:defRPr sz="1300" kern="1200">
                <a:solidFill>
                  <a:schemeClr val="lt1"/>
                </a:solidFill>
                <a:latin typeface="+mn-lt"/>
                <a:ea typeface="+mn-ea"/>
                <a:cs typeface="+mn-cs"/>
              </a:defRPr>
            </a:lvl9pPr>
          </a:lstStyle>
          <a:p>
            <a:pPr algn="ctr">
              <a:spcBef>
                <a:spcPts val="500"/>
              </a:spcBef>
            </a:pPr>
            <a:endParaRPr lang="en-US" sz="1000">
              <a:solidFill>
                <a:schemeClr val="bg1"/>
              </a:solidFill>
            </a:endParaRPr>
          </a:p>
        </xdr:txBody>
      </xdr:sp>
      <xdr:sp macro="" textlink="">
        <xdr:nvSpPr>
          <xdr:cNvPr id="37" name="Round Same Side Corner Rectangle 36">
            <a:extLst>
              <a:ext uri="{FF2B5EF4-FFF2-40B4-BE49-F238E27FC236}">
                <a16:creationId xmlns:a16="http://schemas.microsoft.com/office/drawing/2014/main" xmlns="" id="{00000000-0008-0000-1200-000025000000}"/>
              </a:ext>
            </a:extLst>
          </xdr:cNvPr>
          <xdr:cNvSpPr/>
        </xdr:nvSpPr>
        <xdr:spPr bwMode="gray">
          <a:xfrm rot="10800000">
            <a:off x="4411101" y="2003891"/>
            <a:ext cx="213772" cy="181521"/>
          </a:xfrm>
          <a:prstGeom prst="round2SameRect">
            <a:avLst/>
          </a:prstGeom>
          <a:solidFill>
            <a:schemeClr val="accent3"/>
          </a:solidFill>
          <a:ln w="19050" cap="flat" cmpd="sng" algn="ctr">
            <a:no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lgn="ctr"/>
            <a:endParaRPr lang="en-US" sz="1000"/>
          </a:p>
        </xdr:txBody>
      </xdr:sp>
      <xdr:sp macro="" textlink="">
        <xdr:nvSpPr>
          <xdr:cNvPr id="38" name="Freeform 37">
            <a:extLst>
              <a:ext uri="{FF2B5EF4-FFF2-40B4-BE49-F238E27FC236}">
                <a16:creationId xmlns:a16="http://schemas.microsoft.com/office/drawing/2014/main" xmlns="" id="{00000000-0008-0000-1200-000026000000}"/>
              </a:ext>
            </a:extLst>
          </xdr:cNvPr>
          <xdr:cNvSpPr/>
        </xdr:nvSpPr>
        <xdr:spPr bwMode="gray">
          <a:xfrm rot="1510923" flipV="1">
            <a:off x="4475718" y="2014056"/>
            <a:ext cx="84539" cy="164592"/>
          </a:xfrm>
          <a:custGeom>
            <a:avLst/>
            <a:gdLst>
              <a:gd name="connsiteX0" fmla="*/ 0 w 183356"/>
              <a:gd name="connsiteY0" fmla="*/ 45839 h 183356"/>
              <a:gd name="connsiteX1" fmla="*/ 45839 w 183356"/>
              <a:gd name="connsiteY1" fmla="*/ 45839 h 183356"/>
              <a:gd name="connsiteX2" fmla="*/ 45839 w 183356"/>
              <a:gd name="connsiteY2" fmla="*/ 0 h 183356"/>
              <a:gd name="connsiteX3" fmla="*/ 137517 w 183356"/>
              <a:gd name="connsiteY3" fmla="*/ 0 h 183356"/>
              <a:gd name="connsiteX4" fmla="*/ 137517 w 183356"/>
              <a:gd name="connsiteY4" fmla="*/ 45839 h 183356"/>
              <a:gd name="connsiteX5" fmla="*/ 183356 w 183356"/>
              <a:gd name="connsiteY5" fmla="*/ 45839 h 183356"/>
              <a:gd name="connsiteX6" fmla="*/ 183356 w 183356"/>
              <a:gd name="connsiteY6" fmla="*/ 137517 h 183356"/>
              <a:gd name="connsiteX7" fmla="*/ 137517 w 183356"/>
              <a:gd name="connsiteY7" fmla="*/ 137517 h 183356"/>
              <a:gd name="connsiteX8" fmla="*/ 137517 w 183356"/>
              <a:gd name="connsiteY8" fmla="*/ 183356 h 183356"/>
              <a:gd name="connsiteX9" fmla="*/ 45839 w 183356"/>
              <a:gd name="connsiteY9" fmla="*/ 183356 h 183356"/>
              <a:gd name="connsiteX10" fmla="*/ 45839 w 183356"/>
              <a:gd name="connsiteY10" fmla="*/ 137517 h 183356"/>
              <a:gd name="connsiteX11" fmla="*/ 0 w 183356"/>
              <a:gd name="connsiteY11" fmla="*/ 137517 h 183356"/>
              <a:gd name="connsiteX12" fmla="*/ 0 w 183356"/>
              <a:gd name="connsiteY12" fmla="*/ 45839 h 183356"/>
              <a:gd name="connsiteX0" fmla="*/ 137517 w 183356"/>
              <a:gd name="connsiteY0" fmla="*/ 0 h 183356"/>
              <a:gd name="connsiteX1" fmla="*/ 137517 w 183356"/>
              <a:gd name="connsiteY1" fmla="*/ 45839 h 183356"/>
              <a:gd name="connsiteX2" fmla="*/ 183356 w 183356"/>
              <a:gd name="connsiteY2" fmla="*/ 45839 h 183356"/>
              <a:gd name="connsiteX3" fmla="*/ 183356 w 183356"/>
              <a:gd name="connsiteY3" fmla="*/ 137517 h 183356"/>
              <a:gd name="connsiteX4" fmla="*/ 137517 w 183356"/>
              <a:gd name="connsiteY4" fmla="*/ 137517 h 183356"/>
              <a:gd name="connsiteX5" fmla="*/ 137517 w 183356"/>
              <a:gd name="connsiteY5" fmla="*/ 183356 h 183356"/>
              <a:gd name="connsiteX6" fmla="*/ 45839 w 183356"/>
              <a:gd name="connsiteY6" fmla="*/ 183356 h 183356"/>
              <a:gd name="connsiteX7" fmla="*/ 45839 w 183356"/>
              <a:gd name="connsiteY7" fmla="*/ 137517 h 183356"/>
              <a:gd name="connsiteX8" fmla="*/ 0 w 183356"/>
              <a:gd name="connsiteY8" fmla="*/ 137517 h 183356"/>
              <a:gd name="connsiteX9" fmla="*/ 0 w 183356"/>
              <a:gd name="connsiteY9" fmla="*/ 45839 h 183356"/>
              <a:gd name="connsiteX10" fmla="*/ 45839 w 183356"/>
              <a:gd name="connsiteY10" fmla="*/ 45839 h 183356"/>
              <a:gd name="connsiteX11" fmla="*/ 137279 w 183356"/>
              <a:gd name="connsiteY11" fmla="*/ 91440 h 183356"/>
              <a:gd name="connsiteX0" fmla="*/ 137517 w 183356"/>
              <a:gd name="connsiteY0" fmla="*/ 0 h 183356"/>
              <a:gd name="connsiteX1" fmla="*/ 137517 w 183356"/>
              <a:gd name="connsiteY1" fmla="*/ 45839 h 183356"/>
              <a:gd name="connsiteX2" fmla="*/ 183356 w 183356"/>
              <a:gd name="connsiteY2" fmla="*/ 45839 h 183356"/>
              <a:gd name="connsiteX3" fmla="*/ 183356 w 183356"/>
              <a:gd name="connsiteY3" fmla="*/ 137517 h 183356"/>
              <a:gd name="connsiteX4" fmla="*/ 137517 w 183356"/>
              <a:gd name="connsiteY4" fmla="*/ 137517 h 183356"/>
              <a:gd name="connsiteX5" fmla="*/ 137517 w 183356"/>
              <a:gd name="connsiteY5" fmla="*/ 183356 h 183356"/>
              <a:gd name="connsiteX6" fmla="*/ 45839 w 183356"/>
              <a:gd name="connsiteY6" fmla="*/ 183356 h 183356"/>
              <a:gd name="connsiteX7" fmla="*/ 45839 w 183356"/>
              <a:gd name="connsiteY7" fmla="*/ 137517 h 183356"/>
              <a:gd name="connsiteX8" fmla="*/ 0 w 183356"/>
              <a:gd name="connsiteY8" fmla="*/ 137517 h 183356"/>
              <a:gd name="connsiteX9" fmla="*/ 0 w 183356"/>
              <a:gd name="connsiteY9" fmla="*/ 45839 h 183356"/>
              <a:gd name="connsiteX10" fmla="*/ 45839 w 183356"/>
              <a:gd name="connsiteY10" fmla="*/ 45839 h 183356"/>
              <a:gd name="connsiteX0" fmla="*/ 47029 w 183356"/>
              <a:gd name="connsiteY0" fmla="*/ 0 h 183356"/>
              <a:gd name="connsiteX1" fmla="*/ 137517 w 183356"/>
              <a:gd name="connsiteY1" fmla="*/ 45839 h 183356"/>
              <a:gd name="connsiteX2" fmla="*/ 183356 w 183356"/>
              <a:gd name="connsiteY2" fmla="*/ 45839 h 183356"/>
              <a:gd name="connsiteX3" fmla="*/ 183356 w 183356"/>
              <a:gd name="connsiteY3" fmla="*/ 137517 h 183356"/>
              <a:gd name="connsiteX4" fmla="*/ 137517 w 183356"/>
              <a:gd name="connsiteY4" fmla="*/ 137517 h 183356"/>
              <a:gd name="connsiteX5" fmla="*/ 137517 w 183356"/>
              <a:gd name="connsiteY5" fmla="*/ 183356 h 183356"/>
              <a:gd name="connsiteX6" fmla="*/ 45839 w 183356"/>
              <a:gd name="connsiteY6" fmla="*/ 183356 h 183356"/>
              <a:gd name="connsiteX7" fmla="*/ 45839 w 183356"/>
              <a:gd name="connsiteY7" fmla="*/ 137517 h 183356"/>
              <a:gd name="connsiteX8" fmla="*/ 0 w 183356"/>
              <a:gd name="connsiteY8" fmla="*/ 137517 h 183356"/>
              <a:gd name="connsiteX9" fmla="*/ 0 w 183356"/>
              <a:gd name="connsiteY9" fmla="*/ 45839 h 183356"/>
              <a:gd name="connsiteX10" fmla="*/ 45839 w 183356"/>
              <a:gd name="connsiteY10" fmla="*/ 45839 h 183356"/>
              <a:gd name="connsiteX0" fmla="*/ 137517 w 183356"/>
              <a:gd name="connsiteY0" fmla="*/ 0 h 137517"/>
              <a:gd name="connsiteX1" fmla="*/ 183356 w 183356"/>
              <a:gd name="connsiteY1" fmla="*/ 0 h 137517"/>
              <a:gd name="connsiteX2" fmla="*/ 183356 w 183356"/>
              <a:gd name="connsiteY2" fmla="*/ 91678 h 137517"/>
              <a:gd name="connsiteX3" fmla="*/ 137517 w 183356"/>
              <a:gd name="connsiteY3" fmla="*/ 91678 h 137517"/>
              <a:gd name="connsiteX4" fmla="*/ 137517 w 183356"/>
              <a:gd name="connsiteY4" fmla="*/ 137517 h 137517"/>
              <a:gd name="connsiteX5" fmla="*/ 45839 w 183356"/>
              <a:gd name="connsiteY5" fmla="*/ 137517 h 137517"/>
              <a:gd name="connsiteX6" fmla="*/ 45839 w 183356"/>
              <a:gd name="connsiteY6" fmla="*/ 91678 h 137517"/>
              <a:gd name="connsiteX7" fmla="*/ 0 w 183356"/>
              <a:gd name="connsiteY7" fmla="*/ 91678 h 137517"/>
              <a:gd name="connsiteX8" fmla="*/ 0 w 183356"/>
              <a:gd name="connsiteY8" fmla="*/ 0 h 137517"/>
              <a:gd name="connsiteX9" fmla="*/ 45839 w 183356"/>
              <a:gd name="connsiteY9" fmla="*/ 0 h 137517"/>
              <a:gd name="connsiteX0" fmla="*/ 183356 w 183356"/>
              <a:gd name="connsiteY0" fmla="*/ 0 h 137517"/>
              <a:gd name="connsiteX1" fmla="*/ 183356 w 183356"/>
              <a:gd name="connsiteY1" fmla="*/ 91678 h 137517"/>
              <a:gd name="connsiteX2" fmla="*/ 137517 w 183356"/>
              <a:gd name="connsiteY2" fmla="*/ 91678 h 137517"/>
              <a:gd name="connsiteX3" fmla="*/ 137517 w 183356"/>
              <a:gd name="connsiteY3" fmla="*/ 137517 h 137517"/>
              <a:gd name="connsiteX4" fmla="*/ 45839 w 183356"/>
              <a:gd name="connsiteY4" fmla="*/ 137517 h 137517"/>
              <a:gd name="connsiteX5" fmla="*/ 45839 w 183356"/>
              <a:gd name="connsiteY5" fmla="*/ 91678 h 137517"/>
              <a:gd name="connsiteX6" fmla="*/ 0 w 183356"/>
              <a:gd name="connsiteY6" fmla="*/ 91678 h 137517"/>
              <a:gd name="connsiteX7" fmla="*/ 0 w 183356"/>
              <a:gd name="connsiteY7" fmla="*/ 0 h 137517"/>
              <a:gd name="connsiteX8" fmla="*/ 45839 w 183356"/>
              <a:gd name="connsiteY8" fmla="*/ 0 h 137517"/>
              <a:gd name="connsiteX0" fmla="*/ 183356 w 183356"/>
              <a:gd name="connsiteY0" fmla="*/ 0 h 137517"/>
              <a:gd name="connsiteX1" fmla="*/ 183356 w 183356"/>
              <a:gd name="connsiteY1" fmla="*/ 91678 h 137517"/>
              <a:gd name="connsiteX2" fmla="*/ 137517 w 183356"/>
              <a:gd name="connsiteY2" fmla="*/ 91678 h 137517"/>
              <a:gd name="connsiteX3" fmla="*/ 137517 w 183356"/>
              <a:gd name="connsiteY3" fmla="*/ 137517 h 137517"/>
              <a:gd name="connsiteX4" fmla="*/ 45839 w 183356"/>
              <a:gd name="connsiteY4" fmla="*/ 137517 h 137517"/>
              <a:gd name="connsiteX5" fmla="*/ 45839 w 183356"/>
              <a:gd name="connsiteY5" fmla="*/ 91678 h 137517"/>
              <a:gd name="connsiteX6" fmla="*/ 0 w 183356"/>
              <a:gd name="connsiteY6" fmla="*/ 91678 h 137517"/>
              <a:gd name="connsiteX7" fmla="*/ 0 w 183356"/>
              <a:gd name="connsiteY7" fmla="*/ 0 h 137517"/>
              <a:gd name="connsiteX0" fmla="*/ 183356 w 183356"/>
              <a:gd name="connsiteY0" fmla="*/ 91678 h 137517"/>
              <a:gd name="connsiteX1" fmla="*/ 137517 w 183356"/>
              <a:gd name="connsiteY1" fmla="*/ 91678 h 137517"/>
              <a:gd name="connsiteX2" fmla="*/ 137517 w 183356"/>
              <a:gd name="connsiteY2" fmla="*/ 137517 h 137517"/>
              <a:gd name="connsiteX3" fmla="*/ 45839 w 183356"/>
              <a:gd name="connsiteY3" fmla="*/ 137517 h 137517"/>
              <a:gd name="connsiteX4" fmla="*/ 45839 w 183356"/>
              <a:gd name="connsiteY4" fmla="*/ 91678 h 137517"/>
              <a:gd name="connsiteX5" fmla="*/ 0 w 183356"/>
              <a:gd name="connsiteY5" fmla="*/ 91678 h 137517"/>
              <a:gd name="connsiteX6" fmla="*/ 0 w 183356"/>
              <a:gd name="connsiteY6" fmla="*/ 0 h 137517"/>
              <a:gd name="connsiteX0" fmla="*/ 137517 w 137517"/>
              <a:gd name="connsiteY0" fmla="*/ 91678 h 137517"/>
              <a:gd name="connsiteX1" fmla="*/ 137517 w 137517"/>
              <a:gd name="connsiteY1" fmla="*/ 137517 h 137517"/>
              <a:gd name="connsiteX2" fmla="*/ 45839 w 137517"/>
              <a:gd name="connsiteY2" fmla="*/ 137517 h 137517"/>
              <a:gd name="connsiteX3" fmla="*/ 45839 w 137517"/>
              <a:gd name="connsiteY3" fmla="*/ 91678 h 137517"/>
              <a:gd name="connsiteX4" fmla="*/ 0 w 137517"/>
              <a:gd name="connsiteY4" fmla="*/ 91678 h 137517"/>
              <a:gd name="connsiteX5" fmla="*/ 0 w 137517"/>
              <a:gd name="connsiteY5" fmla="*/ 0 h 137517"/>
              <a:gd name="connsiteX0" fmla="*/ 93193 w 137517"/>
              <a:gd name="connsiteY0" fmla="*/ 197142 h 197142"/>
              <a:gd name="connsiteX1" fmla="*/ 137517 w 137517"/>
              <a:gd name="connsiteY1" fmla="*/ 137517 h 197142"/>
              <a:gd name="connsiteX2" fmla="*/ 45839 w 137517"/>
              <a:gd name="connsiteY2" fmla="*/ 137517 h 197142"/>
              <a:gd name="connsiteX3" fmla="*/ 45839 w 137517"/>
              <a:gd name="connsiteY3" fmla="*/ 91678 h 197142"/>
              <a:gd name="connsiteX4" fmla="*/ 0 w 137517"/>
              <a:gd name="connsiteY4" fmla="*/ 91678 h 197142"/>
              <a:gd name="connsiteX5" fmla="*/ 0 w 137517"/>
              <a:gd name="connsiteY5" fmla="*/ 0 h 197142"/>
              <a:gd name="connsiteX0" fmla="*/ 93193 w 96703"/>
              <a:gd name="connsiteY0" fmla="*/ 197142 h 197142"/>
              <a:gd name="connsiteX1" fmla="*/ 96703 w 96703"/>
              <a:gd name="connsiteY1" fmla="*/ 123589 h 197142"/>
              <a:gd name="connsiteX2" fmla="*/ 45839 w 96703"/>
              <a:gd name="connsiteY2" fmla="*/ 137517 h 197142"/>
              <a:gd name="connsiteX3" fmla="*/ 45839 w 96703"/>
              <a:gd name="connsiteY3" fmla="*/ 91678 h 197142"/>
              <a:gd name="connsiteX4" fmla="*/ 0 w 96703"/>
              <a:gd name="connsiteY4" fmla="*/ 91678 h 197142"/>
              <a:gd name="connsiteX5" fmla="*/ 0 w 96703"/>
              <a:gd name="connsiteY5" fmla="*/ 0 h 197142"/>
              <a:gd name="connsiteX0" fmla="*/ 93193 w 96703"/>
              <a:gd name="connsiteY0" fmla="*/ 197142 h 197142"/>
              <a:gd name="connsiteX1" fmla="*/ 96703 w 96703"/>
              <a:gd name="connsiteY1" fmla="*/ 123589 h 197142"/>
              <a:gd name="connsiteX2" fmla="*/ 45839 w 96703"/>
              <a:gd name="connsiteY2" fmla="*/ 137517 h 197142"/>
              <a:gd name="connsiteX3" fmla="*/ 57740 w 96703"/>
              <a:gd name="connsiteY3" fmla="*/ 55172 h 197142"/>
              <a:gd name="connsiteX4" fmla="*/ 0 w 96703"/>
              <a:gd name="connsiteY4" fmla="*/ 91678 h 197142"/>
              <a:gd name="connsiteX5" fmla="*/ 0 w 96703"/>
              <a:gd name="connsiteY5" fmla="*/ 0 h 197142"/>
              <a:gd name="connsiteX0" fmla="*/ 97246 w 100756"/>
              <a:gd name="connsiteY0" fmla="*/ 197142 h 197142"/>
              <a:gd name="connsiteX1" fmla="*/ 100756 w 100756"/>
              <a:gd name="connsiteY1" fmla="*/ 123589 h 197142"/>
              <a:gd name="connsiteX2" fmla="*/ 49892 w 100756"/>
              <a:gd name="connsiteY2" fmla="*/ 137517 h 197142"/>
              <a:gd name="connsiteX3" fmla="*/ 61793 w 100756"/>
              <a:gd name="connsiteY3" fmla="*/ 55172 h 197142"/>
              <a:gd name="connsiteX4" fmla="*/ 0 w 100756"/>
              <a:gd name="connsiteY4" fmla="*/ 100298 h 197142"/>
              <a:gd name="connsiteX5" fmla="*/ 4053 w 100756"/>
              <a:gd name="connsiteY5" fmla="*/ 0 h 197142"/>
              <a:gd name="connsiteX0" fmla="*/ 97246 w 100756"/>
              <a:gd name="connsiteY0" fmla="*/ 197142 h 197142"/>
              <a:gd name="connsiteX1" fmla="*/ 100756 w 100756"/>
              <a:gd name="connsiteY1" fmla="*/ 123589 h 197142"/>
              <a:gd name="connsiteX2" fmla="*/ 49892 w 100756"/>
              <a:gd name="connsiteY2" fmla="*/ 137517 h 197142"/>
              <a:gd name="connsiteX3" fmla="*/ 48235 w 100756"/>
              <a:gd name="connsiteY3" fmla="*/ 67217 h 197142"/>
              <a:gd name="connsiteX4" fmla="*/ 0 w 100756"/>
              <a:gd name="connsiteY4" fmla="*/ 100298 h 197142"/>
              <a:gd name="connsiteX5" fmla="*/ 4053 w 100756"/>
              <a:gd name="connsiteY5" fmla="*/ 0 h 197142"/>
              <a:gd name="connsiteX0" fmla="*/ 93321 w 100756"/>
              <a:gd name="connsiteY0" fmla="*/ 211084 h 211084"/>
              <a:gd name="connsiteX1" fmla="*/ 100756 w 100756"/>
              <a:gd name="connsiteY1" fmla="*/ 123589 h 211084"/>
              <a:gd name="connsiteX2" fmla="*/ 49892 w 100756"/>
              <a:gd name="connsiteY2" fmla="*/ 137517 h 211084"/>
              <a:gd name="connsiteX3" fmla="*/ 48235 w 100756"/>
              <a:gd name="connsiteY3" fmla="*/ 67217 h 211084"/>
              <a:gd name="connsiteX4" fmla="*/ 0 w 100756"/>
              <a:gd name="connsiteY4" fmla="*/ 100298 h 211084"/>
              <a:gd name="connsiteX5" fmla="*/ 4053 w 100756"/>
              <a:gd name="connsiteY5" fmla="*/ 0 h 2110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756" h="211084">
                <a:moveTo>
                  <a:pt x="93321" y="211084"/>
                </a:moveTo>
                <a:lnTo>
                  <a:pt x="100756" y="123589"/>
                </a:lnTo>
                <a:lnTo>
                  <a:pt x="49892" y="137517"/>
                </a:lnTo>
                <a:cubicBezTo>
                  <a:pt x="49340" y="114084"/>
                  <a:pt x="48787" y="90650"/>
                  <a:pt x="48235" y="67217"/>
                </a:cubicBezTo>
                <a:lnTo>
                  <a:pt x="0" y="100298"/>
                </a:lnTo>
                <a:lnTo>
                  <a:pt x="4053" y="0"/>
                </a:lnTo>
              </a:path>
            </a:pathLst>
          </a:custGeom>
          <a:noFill/>
          <a:ln w="19050" cap="flat" cmpd="sng" algn="ctr">
            <a:solidFill>
              <a:schemeClr val="bg1"/>
            </a:solidFill>
            <a:prstDash val="solid"/>
            <a:miter lim="800000"/>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lgn="ctr" defTabSz="1463675"/>
            <a:endParaRPr lang="en-US" sz="1000">
              <a:solidFill>
                <a:schemeClr val="bg2"/>
              </a:solidFill>
            </a:endParaRPr>
          </a:p>
        </xdr:txBody>
      </xdr:sp>
    </xdr:grpSp>
    <xdr:clientData/>
  </xdr:twoCellAnchor>
  <xdr:twoCellAnchor>
    <xdr:from>
      <xdr:col>1</xdr:col>
      <xdr:colOff>247650</xdr:colOff>
      <xdr:row>17</xdr:row>
      <xdr:rowOff>155911</xdr:rowOff>
    </xdr:from>
    <xdr:to>
      <xdr:col>5</xdr:col>
      <xdr:colOff>95250</xdr:colOff>
      <xdr:row>18</xdr:row>
      <xdr:rowOff>431801</xdr:rowOff>
    </xdr:to>
    <xdr:sp macro="" textlink="U11">
      <xdr:nvSpPr>
        <xdr:cNvPr id="57" name="TextBox 40">
          <a:extLst>
            <a:ext uri="{FF2B5EF4-FFF2-40B4-BE49-F238E27FC236}">
              <a16:creationId xmlns:a16="http://schemas.microsoft.com/office/drawing/2014/main" xmlns="" id="{00000000-0008-0000-1200-000039000000}"/>
            </a:ext>
          </a:extLst>
        </xdr:cNvPr>
        <xdr:cNvSpPr txBox="1"/>
      </xdr:nvSpPr>
      <xdr:spPr bwMode="gray">
        <a:xfrm>
          <a:off x="1978025" y="4259599"/>
          <a:ext cx="2816225" cy="474327"/>
        </a:xfrm>
        <a:prstGeom prst="rect">
          <a:avLst/>
        </a:prstGeom>
        <a:noFill/>
      </xdr:spPr>
      <xdr:txBody>
        <a:bodyPr wrap="square" lIns="0" tIns="0" rIns="0" bIns="0" rtlCol="0" anchor="ctr">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lgn="ctr"/>
          <a:fld id="{10C47FDD-9AF6-43DA-BABF-D445AA3C3EC9}" type="TxLink">
            <a:rPr lang="en-US" sz="2500" b="0" i="0" u="none" strike="noStrike">
              <a:solidFill>
                <a:schemeClr val="accent6"/>
              </a:solidFill>
              <a:latin typeface="+mj-lt"/>
              <a:ea typeface="Verdana"/>
              <a:cs typeface="Verdana"/>
            </a:rPr>
            <a:pPr algn="ctr"/>
            <a:t>1%</a:t>
          </a:fld>
          <a:endParaRPr lang="en-US" sz="2500">
            <a:solidFill>
              <a:schemeClr val="accent6"/>
            </a:solidFill>
            <a:latin typeface="+mj-lt"/>
          </a:endParaRPr>
        </a:p>
      </xdr:txBody>
    </xdr:sp>
    <xdr:clientData/>
  </xdr:twoCellAnchor>
  <xdr:twoCellAnchor>
    <xdr:from>
      <xdr:col>0</xdr:col>
      <xdr:colOff>0</xdr:colOff>
      <xdr:row>2</xdr:row>
      <xdr:rowOff>0</xdr:rowOff>
    </xdr:from>
    <xdr:to>
      <xdr:col>1</xdr:col>
      <xdr:colOff>25124</xdr:colOff>
      <xdr:row>25</xdr:row>
      <xdr:rowOff>121970</xdr:rowOff>
    </xdr:to>
    <xdr:grpSp>
      <xdr:nvGrpSpPr>
        <xdr:cNvPr id="39" name="Group 38">
          <a:extLst>
            <a:ext uri="{FF2B5EF4-FFF2-40B4-BE49-F238E27FC236}">
              <a16:creationId xmlns:a16="http://schemas.microsoft.com/office/drawing/2014/main" xmlns="" id="{48D483A0-D334-40FC-963D-25EA3F2AA4A9}"/>
            </a:ext>
          </a:extLst>
        </xdr:cNvPr>
        <xdr:cNvGrpSpPr/>
      </xdr:nvGrpSpPr>
      <xdr:grpSpPr>
        <a:xfrm>
          <a:off x="0" y="1055688"/>
          <a:ext cx="1755499" cy="5281345"/>
          <a:chOff x="0" y="1055688"/>
          <a:chExt cx="1755499" cy="5282030"/>
        </a:xfrm>
      </xdr:grpSpPr>
      <xdr:sp macro="" textlink="">
        <xdr:nvSpPr>
          <xdr:cNvPr id="40" name="TextBox 39">
            <a:extLst>
              <a:ext uri="{FF2B5EF4-FFF2-40B4-BE49-F238E27FC236}">
                <a16:creationId xmlns:a16="http://schemas.microsoft.com/office/drawing/2014/main" xmlns="" id="{7947766D-BB51-491C-982C-378F1C9B4DE3}"/>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41" name="Group 40">
            <a:extLst>
              <a:ext uri="{FF2B5EF4-FFF2-40B4-BE49-F238E27FC236}">
                <a16:creationId xmlns:a16="http://schemas.microsoft.com/office/drawing/2014/main" xmlns="" id="{16292C8F-6B57-4902-93FD-11882A2AEACA}"/>
              </a:ext>
            </a:extLst>
          </xdr:cNvPr>
          <xdr:cNvGrpSpPr/>
        </xdr:nvGrpSpPr>
        <xdr:grpSpPr>
          <a:xfrm>
            <a:off x="0" y="1319156"/>
            <a:ext cx="1755499" cy="5018562"/>
            <a:chOff x="0" y="1319156"/>
            <a:chExt cx="1763436" cy="5018562"/>
          </a:xfrm>
        </xdr:grpSpPr>
        <xdr:sp macro="" textlink="">
          <xdr:nvSpPr>
            <xdr:cNvPr id="42" name="TextBox 41">
              <a:hlinkClick xmlns:r="http://schemas.openxmlformats.org/officeDocument/2006/relationships" r:id="rId3"/>
              <a:extLst>
                <a:ext uri="{FF2B5EF4-FFF2-40B4-BE49-F238E27FC236}">
                  <a16:creationId xmlns:a16="http://schemas.microsoft.com/office/drawing/2014/main" xmlns="" id="{EDB8F7A7-2316-4459-9377-36A0B2D9E859}"/>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43" name="TextBox 42">
              <a:hlinkClick xmlns:r="http://schemas.openxmlformats.org/officeDocument/2006/relationships" r:id="rId4"/>
              <a:extLst>
                <a:ext uri="{FF2B5EF4-FFF2-40B4-BE49-F238E27FC236}">
                  <a16:creationId xmlns:a16="http://schemas.microsoft.com/office/drawing/2014/main" xmlns="" id="{6D8B19E3-A09C-4B3F-B16D-10176CE93AAB}"/>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68" name="TextBox 67">
              <a:hlinkClick xmlns:r="http://schemas.openxmlformats.org/officeDocument/2006/relationships" r:id="rId5"/>
              <a:extLst>
                <a:ext uri="{FF2B5EF4-FFF2-40B4-BE49-F238E27FC236}">
                  <a16:creationId xmlns:a16="http://schemas.microsoft.com/office/drawing/2014/main" xmlns="" id="{B2B79631-5A0C-4FCA-A931-BEA6EAE1D28F}"/>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6"/>
              <a:extLst>
                <a:ext uri="{FF2B5EF4-FFF2-40B4-BE49-F238E27FC236}">
                  <a16:creationId xmlns:a16="http://schemas.microsoft.com/office/drawing/2014/main" xmlns="" id="{26649B0B-5263-479E-AA4C-A32D24391158}"/>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7"/>
              <a:extLst>
                <a:ext uri="{FF2B5EF4-FFF2-40B4-BE49-F238E27FC236}">
                  <a16:creationId xmlns:a16="http://schemas.microsoft.com/office/drawing/2014/main" xmlns="" id="{1B10CBC1-C15B-4AF1-A872-AFF6A684156B}"/>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8"/>
              <a:extLst>
                <a:ext uri="{FF2B5EF4-FFF2-40B4-BE49-F238E27FC236}">
                  <a16:creationId xmlns:a16="http://schemas.microsoft.com/office/drawing/2014/main" xmlns="" id="{D5DA4394-7162-4DCD-BDE6-FA941B11AA90}"/>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9"/>
              <a:extLst>
                <a:ext uri="{FF2B5EF4-FFF2-40B4-BE49-F238E27FC236}">
                  <a16:creationId xmlns:a16="http://schemas.microsoft.com/office/drawing/2014/main" xmlns="" id="{05FB9B91-A1A0-47F0-9C68-77F8F059C514}"/>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10"/>
              <a:extLst>
                <a:ext uri="{FF2B5EF4-FFF2-40B4-BE49-F238E27FC236}">
                  <a16:creationId xmlns:a16="http://schemas.microsoft.com/office/drawing/2014/main" xmlns="" id="{2A97C001-B47C-4FF7-AA0E-E1889BAEFD99}"/>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74" name="TextBox 73">
              <a:hlinkClick xmlns:r="http://schemas.openxmlformats.org/officeDocument/2006/relationships" r:id="rId11"/>
              <a:extLst>
                <a:ext uri="{FF2B5EF4-FFF2-40B4-BE49-F238E27FC236}">
                  <a16:creationId xmlns:a16="http://schemas.microsoft.com/office/drawing/2014/main" xmlns="" id="{2636A8B4-370B-43A0-9605-313A222A4D5D}"/>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75" name="TextBox 74">
              <a:hlinkClick xmlns:r="http://schemas.openxmlformats.org/officeDocument/2006/relationships" r:id="rId12"/>
              <a:extLst>
                <a:ext uri="{FF2B5EF4-FFF2-40B4-BE49-F238E27FC236}">
                  <a16:creationId xmlns:a16="http://schemas.microsoft.com/office/drawing/2014/main" xmlns="" id="{3547C490-3A88-4953-9ABB-1D69D5790D36}"/>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76" name="TextBox 75">
              <a:hlinkClick xmlns:r="http://schemas.openxmlformats.org/officeDocument/2006/relationships" r:id="rId13"/>
              <a:extLst>
                <a:ext uri="{FF2B5EF4-FFF2-40B4-BE49-F238E27FC236}">
                  <a16:creationId xmlns:a16="http://schemas.microsoft.com/office/drawing/2014/main" xmlns="" id="{70C88450-B5BB-41B3-AF23-3F91AE717056}"/>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77" name="TextBox 76">
              <a:hlinkClick xmlns:r="http://schemas.openxmlformats.org/officeDocument/2006/relationships" r:id="rId14"/>
              <a:extLst>
                <a:ext uri="{FF2B5EF4-FFF2-40B4-BE49-F238E27FC236}">
                  <a16:creationId xmlns:a16="http://schemas.microsoft.com/office/drawing/2014/main" xmlns="" id="{9A037811-ADB9-4184-96BC-0D0CC5A5A82F}"/>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78" name="TextBox 77">
              <a:hlinkClick xmlns:r="http://schemas.openxmlformats.org/officeDocument/2006/relationships" r:id="rId15"/>
              <a:extLst>
                <a:ext uri="{FF2B5EF4-FFF2-40B4-BE49-F238E27FC236}">
                  <a16:creationId xmlns:a16="http://schemas.microsoft.com/office/drawing/2014/main" xmlns="" id="{187EE540-01AF-4213-B928-F6A3F4ED7535}"/>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79" name="TextBox 78">
              <a:hlinkClick xmlns:r="http://schemas.openxmlformats.org/officeDocument/2006/relationships" r:id="rId16"/>
              <a:extLst>
                <a:ext uri="{FF2B5EF4-FFF2-40B4-BE49-F238E27FC236}">
                  <a16:creationId xmlns:a16="http://schemas.microsoft.com/office/drawing/2014/main" xmlns="" id="{967D5974-63E3-4A57-A590-0E68008D4D50}"/>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80" name="TextBox 79">
              <a:hlinkClick xmlns:r="http://schemas.openxmlformats.org/officeDocument/2006/relationships" r:id="rId17"/>
              <a:extLst>
                <a:ext uri="{FF2B5EF4-FFF2-40B4-BE49-F238E27FC236}">
                  <a16:creationId xmlns:a16="http://schemas.microsoft.com/office/drawing/2014/main" xmlns="" id="{E86568E6-F99A-4D39-AC0E-85C871416485}"/>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81" name="TextBox 80">
              <a:hlinkClick xmlns:r="http://schemas.openxmlformats.org/officeDocument/2006/relationships" r:id="rId18"/>
              <a:extLst>
                <a:ext uri="{FF2B5EF4-FFF2-40B4-BE49-F238E27FC236}">
                  <a16:creationId xmlns:a16="http://schemas.microsoft.com/office/drawing/2014/main" xmlns="" id="{431C5C55-08D0-45C2-9EEF-2F136003605F}"/>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82" name="TextBox 81">
              <a:hlinkClick xmlns:r="http://schemas.openxmlformats.org/officeDocument/2006/relationships" r:id="rId19"/>
              <a:extLst>
                <a:ext uri="{FF2B5EF4-FFF2-40B4-BE49-F238E27FC236}">
                  <a16:creationId xmlns:a16="http://schemas.microsoft.com/office/drawing/2014/main" xmlns="" id="{71A98C14-8DD3-431D-9FF5-962B35479E99}"/>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83" name="TextBox 82">
              <a:hlinkClick xmlns:r="http://schemas.openxmlformats.org/officeDocument/2006/relationships" r:id="rId20"/>
              <a:extLst>
                <a:ext uri="{FF2B5EF4-FFF2-40B4-BE49-F238E27FC236}">
                  <a16:creationId xmlns:a16="http://schemas.microsoft.com/office/drawing/2014/main" xmlns="" id="{D249E90E-8AC2-494B-92E5-43AF385863A9}"/>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84" name="TextBox 83">
              <a:extLst>
                <a:ext uri="{FF2B5EF4-FFF2-40B4-BE49-F238E27FC236}">
                  <a16:creationId xmlns:a16="http://schemas.microsoft.com/office/drawing/2014/main" xmlns="" id="{E3B7D589-8392-4AFC-82F9-E1025869F31E}"/>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85" name="TextBox 84">
              <a:extLst>
                <a:ext uri="{FF2B5EF4-FFF2-40B4-BE49-F238E27FC236}">
                  <a16:creationId xmlns:a16="http://schemas.microsoft.com/office/drawing/2014/main" xmlns="" id="{13FD58BD-7C4E-4878-BDA3-3A59F8B0E58F}"/>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183301</xdr:colOff>
      <xdr:row>3</xdr:row>
      <xdr:rowOff>4589</xdr:rowOff>
    </xdr:from>
    <xdr:to>
      <xdr:col>4</xdr:col>
      <xdr:colOff>1324085</xdr:colOff>
      <xdr:row>10</xdr:row>
      <xdr:rowOff>76200</xdr:rowOff>
    </xdr:to>
    <xdr:sp macro="" textlink="">
      <xdr:nvSpPr>
        <xdr:cNvPr id="2" name="Line Callout 2 (No Border) 86">
          <a:extLst>
            <a:ext uri="{FF2B5EF4-FFF2-40B4-BE49-F238E27FC236}">
              <a16:creationId xmlns:a16="http://schemas.microsoft.com/office/drawing/2014/main" xmlns="" id="{00000000-0008-0000-1300-000002000000}"/>
            </a:ext>
          </a:extLst>
        </xdr:cNvPr>
        <xdr:cNvSpPr/>
      </xdr:nvSpPr>
      <xdr:spPr bwMode="gray">
        <a:xfrm>
          <a:off x="2069251" y="1242839"/>
          <a:ext cx="3617284" cy="1519411"/>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a:solidFill>
                <a:schemeClr val="tx1"/>
              </a:solidFill>
              <a:effectLst/>
              <a:ea typeface="Times New Roman"/>
            </a:rPr>
            <a:t>The</a:t>
          </a:r>
          <a:r>
            <a:rPr lang="en-US" sz="900" baseline="0">
              <a:solidFill>
                <a:schemeClr val="tx1"/>
              </a:solidFill>
              <a:effectLst/>
              <a:ea typeface="Times New Roman"/>
            </a:rPr>
            <a:t> majority (53%) of all respondents think that sexual misconduct is not really a problem at their school.</a:t>
          </a:r>
        </a:p>
        <a:p>
          <a:pPr marL="128016" marR="0" lvl="0" indent="-128016">
            <a:spcBef>
              <a:spcPts val="500"/>
            </a:spcBef>
            <a:spcAft>
              <a:spcPts val="0"/>
            </a:spcAft>
            <a:buSzPts val="800"/>
            <a:buFont typeface="Verdana"/>
            <a:buChar char="•"/>
          </a:pPr>
          <a:r>
            <a:rPr lang="en-US" sz="900">
              <a:solidFill>
                <a:schemeClr val="tx1"/>
              </a:solidFill>
              <a:effectLst/>
              <a:ea typeface="Times New Roman"/>
            </a:rPr>
            <a:t>A greater percentage of male respondents agreed/strongly agreed with most of the stated myths about sexual misconduct.</a:t>
          </a:r>
        </a:p>
      </xdr:txBody>
    </xdr:sp>
    <xdr:clientData/>
  </xdr:twoCellAnchor>
  <xdr:twoCellAnchor>
    <xdr:from>
      <xdr:col>4</xdr:col>
      <xdr:colOff>1864519</xdr:colOff>
      <xdr:row>4</xdr:row>
      <xdr:rowOff>123503</xdr:rowOff>
    </xdr:from>
    <xdr:to>
      <xdr:col>11</xdr:col>
      <xdr:colOff>0</xdr:colOff>
      <xdr:row>21</xdr:row>
      <xdr:rowOff>107156</xdr:rowOff>
    </xdr:to>
    <xdr:graphicFrame macro="">
      <xdr:nvGraphicFramePr>
        <xdr:cNvPr id="3" name="Chart 2">
          <a:extLst>
            <a:ext uri="{FF2B5EF4-FFF2-40B4-BE49-F238E27FC236}">
              <a16:creationId xmlns:a16="http://schemas.microsoft.com/office/drawing/2014/main" xmlns=""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133869</xdr:colOff>
      <xdr:row>0</xdr:row>
      <xdr:rowOff>132410</xdr:rowOff>
    </xdr:from>
    <xdr:to>
      <xdr:col>0</xdr:col>
      <xdr:colOff>1563733</xdr:colOff>
      <xdr:row>0</xdr:row>
      <xdr:rowOff>681050</xdr:rowOff>
    </xdr:to>
    <xdr:pic>
      <xdr:nvPicPr>
        <xdr:cNvPr id="4" name="Picture 3">
          <a:extLst>
            <a:ext uri="{FF2B5EF4-FFF2-40B4-BE49-F238E27FC236}">
              <a16:creationId xmlns:a16="http://schemas.microsoft.com/office/drawing/2014/main" xmlns="" id="{00000000-0008-0000-1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869" y="132410"/>
          <a:ext cx="1429864" cy="548640"/>
        </a:xfrm>
        <a:prstGeom prst="rect">
          <a:avLst/>
        </a:prstGeom>
      </xdr:spPr>
    </xdr:pic>
    <xdr:clientData/>
  </xdr:twoCellAnchor>
  <xdr:twoCellAnchor>
    <xdr:from>
      <xdr:col>7</xdr:col>
      <xdr:colOff>3071322</xdr:colOff>
      <xdr:row>21</xdr:row>
      <xdr:rowOff>304809</xdr:rowOff>
    </xdr:from>
    <xdr:to>
      <xdr:col>7</xdr:col>
      <xdr:colOff>4272162</xdr:colOff>
      <xdr:row>22</xdr:row>
      <xdr:rowOff>306866</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13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340802" y="7429509"/>
          <a:ext cx="0" cy="322097"/>
        </a:xfrm>
        <a:prstGeom prst="rect">
          <a:avLst/>
        </a:prstGeom>
        <a:noFill/>
        <a:ln>
          <a:noFill/>
        </a:ln>
      </xdr:spPr>
    </xdr:pic>
    <xdr:clientData/>
  </xdr:twoCellAnchor>
  <xdr:twoCellAnchor>
    <xdr:from>
      <xdr:col>1</xdr:col>
      <xdr:colOff>250034</xdr:colOff>
      <xdr:row>15</xdr:row>
      <xdr:rowOff>122634</xdr:rowOff>
    </xdr:from>
    <xdr:to>
      <xdr:col>4</xdr:col>
      <xdr:colOff>1600200</xdr:colOff>
      <xdr:row>21</xdr:row>
      <xdr:rowOff>134937</xdr:rowOff>
    </xdr:to>
    <xdr:graphicFrame macro="">
      <xdr:nvGraphicFramePr>
        <xdr:cNvPr id="5" name="Chart 4">
          <a:extLst>
            <a:ext uri="{FF2B5EF4-FFF2-40B4-BE49-F238E27FC236}">
              <a16:creationId xmlns:a16="http://schemas.microsoft.com/office/drawing/2014/main" xmlns=""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xdr:row>
      <xdr:rowOff>0</xdr:rowOff>
    </xdr:from>
    <xdr:to>
      <xdr:col>1</xdr:col>
      <xdr:colOff>25124</xdr:colOff>
      <xdr:row>21</xdr:row>
      <xdr:rowOff>26720</xdr:rowOff>
    </xdr:to>
    <xdr:grpSp>
      <xdr:nvGrpSpPr>
        <xdr:cNvPr id="30" name="Group 29">
          <a:extLst>
            <a:ext uri="{FF2B5EF4-FFF2-40B4-BE49-F238E27FC236}">
              <a16:creationId xmlns:a16="http://schemas.microsoft.com/office/drawing/2014/main" xmlns="" id="{1C3CE424-2709-4C05-9C35-C24305B5F568}"/>
            </a:ext>
          </a:extLst>
        </xdr:cNvPr>
        <xdr:cNvGrpSpPr/>
      </xdr:nvGrpSpPr>
      <xdr:grpSpPr>
        <a:xfrm>
          <a:off x="0" y="1055688"/>
          <a:ext cx="1755499" cy="5281345"/>
          <a:chOff x="0" y="1055688"/>
          <a:chExt cx="1755499" cy="5282030"/>
        </a:xfrm>
      </xdr:grpSpPr>
      <xdr:sp macro="" textlink="">
        <xdr:nvSpPr>
          <xdr:cNvPr id="31" name="TextBox 30">
            <a:extLst>
              <a:ext uri="{FF2B5EF4-FFF2-40B4-BE49-F238E27FC236}">
                <a16:creationId xmlns:a16="http://schemas.microsoft.com/office/drawing/2014/main" xmlns="" id="{B6CB2B68-C36C-4701-9823-5EFC6CE5B7B3}"/>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5" name="Group 54">
            <a:extLst>
              <a:ext uri="{FF2B5EF4-FFF2-40B4-BE49-F238E27FC236}">
                <a16:creationId xmlns:a16="http://schemas.microsoft.com/office/drawing/2014/main" xmlns="" id="{C5F0C48B-DF26-4CAF-8D10-BBC4559E327C}"/>
              </a:ext>
            </a:extLst>
          </xdr:cNvPr>
          <xdr:cNvGrpSpPr/>
        </xdr:nvGrpSpPr>
        <xdr:grpSpPr>
          <a:xfrm>
            <a:off x="0" y="1319156"/>
            <a:ext cx="1755499" cy="5018562"/>
            <a:chOff x="0" y="1319156"/>
            <a:chExt cx="1763436" cy="5018562"/>
          </a:xfrm>
        </xdr:grpSpPr>
        <xdr:sp macro="" textlink="">
          <xdr:nvSpPr>
            <xdr:cNvPr id="56" name="TextBox 55">
              <a:hlinkClick xmlns:r="http://schemas.openxmlformats.org/officeDocument/2006/relationships" r:id="rId6"/>
              <a:extLst>
                <a:ext uri="{FF2B5EF4-FFF2-40B4-BE49-F238E27FC236}">
                  <a16:creationId xmlns:a16="http://schemas.microsoft.com/office/drawing/2014/main" xmlns="" id="{C2E4B43E-969F-4EA0-AA87-AAD2F23C87E3}"/>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7" name="TextBox 56">
              <a:hlinkClick xmlns:r="http://schemas.openxmlformats.org/officeDocument/2006/relationships" r:id="rId7"/>
              <a:extLst>
                <a:ext uri="{FF2B5EF4-FFF2-40B4-BE49-F238E27FC236}">
                  <a16:creationId xmlns:a16="http://schemas.microsoft.com/office/drawing/2014/main" xmlns="" id="{BAE4CB59-A6BE-4D55-A31C-905BD1A25416}"/>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8" name="TextBox 57">
              <a:hlinkClick xmlns:r="http://schemas.openxmlformats.org/officeDocument/2006/relationships" r:id="rId8"/>
              <a:extLst>
                <a:ext uri="{FF2B5EF4-FFF2-40B4-BE49-F238E27FC236}">
                  <a16:creationId xmlns:a16="http://schemas.microsoft.com/office/drawing/2014/main" xmlns="" id="{173AAAD1-BD30-4DB2-8602-DDD8BE4A4159}"/>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9"/>
              <a:extLst>
                <a:ext uri="{FF2B5EF4-FFF2-40B4-BE49-F238E27FC236}">
                  <a16:creationId xmlns:a16="http://schemas.microsoft.com/office/drawing/2014/main" xmlns="" id="{FAFB852F-EFB5-43F7-8A13-305E44432B08}"/>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10"/>
              <a:extLst>
                <a:ext uri="{FF2B5EF4-FFF2-40B4-BE49-F238E27FC236}">
                  <a16:creationId xmlns:a16="http://schemas.microsoft.com/office/drawing/2014/main" xmlns="" id="{F3CFFB36-CEFA-44E9-B4CA-238758C86EBE}"/>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11"/>
              <a:extLst>
                <a:ext uri="{FF2B5EF4-FFF2-40B4-BE49-F238E27FC236}">
                  <a16:creationId xmlns:a16="http://schemas.microsoft.com/office/drawing/2014/main" xmlns="" id="{5822E59D-7852-4664-ACC7-9394D748560A}"/>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2"/>
              <a:extLst>
                <a:ext uri="{FF2B5EF4-FFF2-40B4-BE49-F238E27FC236}">
                  <a16:creationId xmlns:a16="http://schemas.microsoft.com/office/drawing/2014/main" xmlns="" id="{70B6FFB0-099F-4A80-82B4-CB3675BF42BA}"/>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3"/>
              <a:extLst>
                <a:ext uri="{FF2B5EF4-FFF2-40B4-BE49-F238E27FC236}">
                  <a16:creationId xmlns:a16="http://schemas.microsoft.com/office/drawing/2014/main" xmlns="" id="{8E2923C5-AA55-4498-8DF5-368FC3FD7058}"/>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4"/>
              <a:extLst>
                <a:ext uri="{FF2B5EF4-FFF2-40B4-BE49-F238E27FC236}">
                  <a16:creationId xmlns:a16="http://schemas.microsoft.com/office/drawing/2014/main" xmlns="" id="{0CB0C177-9971-4FF4-9B9D-C31CE73F2BAB}"/>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5"/>
              <a:extLst>
                <a:ext uri="{FF2B5EF4-FFF2-40B4-BE49-F238E27FC236}">
                  <a16:creationId xmlns:a16="http://schemas.microsoft.com/office/drawing/2014/main" xmlns="" id="{B5BFB69A-9932-4C33-9738-FA1EC643EE09}"/>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6"/>
              <a:extLst>
                <a:ext uri="{FF2B5EF4-FFF2-40B4-BE49-F238E27FC236}">
                  <a16:creationId xmlns:a16="http://schemas.microsoft.com/office/drawing/2014/main" xmlns="" id="{E8A6A2BA-2344-4D52-A663-096771C35EE6}"/>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7"/>
              <a:extLst>
                <a:ext uri="{FF2B5EF4-FFF2-40B4-BE49-F238E27FC236}">
                  <a16:creationId xmlns:a16="http://schemas.microsoft.com/office/drawing/2014/main" xmlns="" id="{A29A08AE-6C19-4B45-8BF3-EC6898DD163A}"/>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8"/>
              <a:extLst>
                <a:ext uri="{FF2B5EF4-FFF2-40B4-BE49-F238E27FC236}">
                  <a16:creationId xmlns:a16="http://schemas.microsoft.com/office/drawing/2014/main" xmlns="" id="{42CA6AB0-9130-49D8-9C98-C19A7D07BD0B}"/>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9"/>
              <a:extLst>
                <a:ext uri="{FF2B5EF4-FFF2-40B4-BE49-F238E27FC236}">
                  <a16:creationId xmlns:a16="http://schemas.microsoft.com/office/drawing/2014/main" xmlns="" id="{20C503C7-1D30-46AD-A7BD-C7B413571935}"/>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20"/>
              <a:extLst>
                <a:ext uri="{FF2B5EF4-FFF2-40B4-BE49-F238E27FC236}">
                  <a16:creationId xmlns:a16="http://schemas.microsoft.com/office/drawing/2014/main" xmlns="" id="{ED94F378-7A9F-487A-866C-BF9CFDBCEBBC}"/>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21"/>
              <a:extLst>
                <a:ext uri="{FF2B5EF4-FFF2-40B4-BE49-F238E27FC236}">
                  <a16:creationId xmlns:a16="http://schemas.microsoft.com/office/drawing/2014/main" xmlns="" id="{29518049-1112-462F-9B25-F0D3FF889587}"/>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2"/>
              <a:extLst>
                <a:ext uri="{FF2B5EF4-FFF2-40B4-BE49-F238E27FC236}">
                  <a16:creationId xmlns:a16="http://schemas.microsoft.com/office/drawing/2014/main" xmlns="" id="{8BB3ECE9-DFD5-42E7-8889-998F71F295AA}"/>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23"/>
              <a:extLst>
                <a:ext uri="{FF2B5EF4-FFF2-40B4-BE49-F238E27FC236}">
                  <a16:creationId xmlns:a16="http://schemas.microsoft.com/office/drawing/2014/main" xmlns="" id="{CD2ABC04-56D6-45EF-A7B0-715CB857E699}"/>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47C4B6F5-0A1C-4644-B087-B2D9AFB8A72A}"/>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5" name="TextBox 74">
              <a:extLst>
                <a:ext uri="{FF2B5EF4-FFF2-40B4-BE49-F238E27FC236}">
                  <a16:creationId xmlns:a16="http://schemas.microsoft.com/office/drawing/2014/main" xmlns="" id="{0644ED04-6FEF-41EC-9DBE-003150E3D90E}"/>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136071</xdr:colOff>
      <xdr:row>3</xdr:row>
      <xdr:rowOff>6356</xdr:rowOff>
    </xdr:from>
    <xdr:to>
      <xdr:col>4</xdr:col>
      <xdr:colOff>701675</xdr:colOff>
      <xdr:row>24</xdr:row>
      <xdr:rowOff>142875</xdr:rowOff>
    </xdr:to>
    <xdr:sp macro="" textlink="">
      <xdr:nvSpPr>
        <xdr:cNvPr id="2" name="Line Callout 2 (No Border) 86">
          <a:extLst>
            <a:ext uri="{FF2B5EF4-FFF2-40B4-BE49-F238E27FC236}">
              <a16:creationId xmlns:a16="http://schemas.microsoft.com/office/drawing/2014/main" xmlns="" id="{00000000-0008-0000-1400-000002000000}"/>
            </a:ext>
          </a:extLst>
        </xdr:cNvPr>
        <xdr:cNvSpPr/>
      </xdr:nvSpPr>
      <xdr:spPr bwMode="gray">
        <a:xfrm>
          <a:off x="1795009" y="1252544"/>
          <a:ext cx="2970666" cy="4525956"/>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a:t>
          </a:r>
          <a:r>
            <a:rPr lang="en-US" sz="1000" b="1" kern="1200" baseline="0">
              <a:solidFill>
                <a:schemeClr val="tx1"/>
              </a:solidFill>
              <a:effectLst/>
              <a:ea typeface="Times New Roman"/>
              <a:cs typeface="Times New Roman"/>
            </a:rPr>
            <a:t>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0" baseline="0">
              <a:solidFill>
                <a:schemeClr val="tx1"/>
              </a:solidFill>
              <a:effectLst/>
              <a:ea typeface="Times New Roman"/>
            </a:rPr>
            <a:t>Nearly one-quarter (23%) </a:t>
          </a:r>
          <a:r>
            <a:rPr lang="en-US" sz="900" baseline="0">
              <a:solidFill>
                <a:schemeClr val="tx1"/>
              </a:solidFill>
              <a:effectLst/>
              <a:ea typeface="Times New Roman"/>
            </a:rPr>
            <a:t>of respondents experienced some form of non-violent behavior or harassment from an intimate partner. </a:t>
          </a:r>
        </a:p>
        <a:p>
          <a:pPr marL="585216" marR="0" lvl="1" indent="-128016">
            <a:spcBef>
              <a:spcPts val="500"/>
            </a:spcBef>
            <a:spcAft>
              <a:spcPts val="0"/>
            </a:spcAft>
            <a:buSzPts val="800"/>
            <a:buFont typeface="Verdana"/>
            <a:buChar char="•"/>
          </a:pPr>
          <a:r>
            <a:rPr lang="en-US" sz="900" baseline="0">
              <a:solidFill>
                <a:schemeClr val="tx1"/>
              </a:solidFill>
              <a:effectLst/>
              <a:ea typeface="Times New Roman"/>
            </a:rPr>
            <a:t>Respondents most commonly experienced their partner calling them a name and/or criticizing them, accusing them of paying too much attention to someone or something else, or putting down their family or friends.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Four percent (4%) of respondents experienced some form of violent behavior from an intimate partner.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Twelve percent (12%) of respondents felt frightened, concerned, angered, or annoyed by a stalking or harassing behavior. </a:t>
          </a:r>
        </a:p>
        <a:p>
          <a:pPr marL="585216" marR="0" lvl="1" indent="-128016">
            <a:spcBef>
              <a:spcPts val="500"/>
            </a:spcBef>
            <a:spcAft>
              <a:spcPts val="0"/>
            </a:spcAft>
            <a:buSzPts val="800"/>
            <a:buFont typeface="Verdana"/>
            <a:buChar char="•"/>
          </a:pPr>
          <a:r>
            <a:rPr lang="en-US" sz="900" baseline="0">
              <a:solidFill>
                <a:schemeClr val="tx1"/>
              </a:solidFill>
              <a:effectLst/>
              <a:ea typeface="Times New Roman"/>
            </a:rPr>
            <a:t>Respondents most commonly experienced receiving unwanted emails or other forms of written correspondence.</a:t>
          </a:r>
        </a:p>
        <a:p>
          <a:pPr marL="585216" marR="0" lvl="1" indent="-128016">
            <a:spcBef>
              <a:spcPts val="500"/>
            </a:spcBef>
            <a:spcAft>
              <a:spcPts val="0"/>
            </a:spcAft>
            <a:buSzPts val="800"/>
            <a:buFont typeface="Verdana"/>
            <a:buChar char="•"/>
          </a:pPr>
          <a:r>
            <a:rPr lang="en-US" sz="900" baseline="0">
              <a:solidFill>
                <a:schemeClr val="tx1"/>
              </a:solidFill>
              <a:effectLst/>
              <a:ea typeface="Times New Roman"/>
            </a:rPr>
            <a:t>The unwanted behavior was most often done by an acquaintance or peer.</a:t>
          </a:r>
        </a:p>
        <a:p>
          <a:pPr marL="585216" marR="0" lvl="1" indent="-128016">
            <a:spcBef>
              <a:spcPts val="500"/>
            </a:spcBef>
            <a:spcAft>
              <a:spcPts val="0"/>
            </a:spcAft>
            <a:buSzPts val="800"/>
            <a:buFont typeface="Verdana"/>
            <a:buChar char="•"/>
          </a:pPr>
          <a:r>
            <a:rPr lang="en-US" sz="900" baseline="0">
              <a:solidFill>
                <a:schemeClr val="tx1"/>
              </a:solidFill>
              <a:effectLst/>
              <a:ea typeface="Times New Roman"/>
            </a:rPr>
            <a:t>Respondents most often told a roommate, friend, or classmate about the incident. </a:t>
          </a:r>
        </a:p>
      </xdr:txBody>
    </xdr:sp>
    <xdr:clientData/>
  </xdr:twoCellAnchor>
  <xdr:twoCellAnchor>
    <xdr:from>
      <xdr:col>6</xdr:col>
      <xdr:colOff>1246768</xdr:colOff>
      <xdr:row>33</xdr:row>
      <xdr:rowOff>61476</xdr:rowOff>
    </xdr:from>
    <xdr:to>
      <xdr:col>7</xdr:col>
      <xdr:colOff>266701</xdr:colOff>
      <xdr:row>34</xdr:row>
      <xdr:rowOff>66675</xdr:rowOff>
    </xdr:to>
    <xdr:sp macro="" textlink="#REF!">
      <xdr:nvSpPr>
        <xdr:cNvPr id="3" name="TextBox 40">
          <a:extLst>
            <a:ext uri="{FF2B5EF4-FFF2-40B4-BE49-F238E27FC236}">
              <a16:creationId xmlns:a16="http://schemas.microsoft.com/office/drawing/2014/main" xmlns="" id="{00000000-0008-0000-1400-000003000000}"/>
            </a:ext>
          </a:extLst>
        </xdr:cNvPr>
        <xdr:cNvSpPr txBox="1"/>
      </xdr:nvSpPr>
      <xdr:spPr bwMode="gray">
        <a:xfrm>
          <a:off x="6352168" y="7894836"/>
          <a:ext cx="269613" cy="172839"/>
        </a:xfrm>
        <a:prstGeom prst="rect">
          <a:avLst/>
        </a:prstGeom>
        <a:noFill/>
      </xdr:spPr>
      <xdr:txBody>
        <a:bodyPr wrap="square" lIns="0" tIns="0" rIns="0" bIns="0" rtlCol="0" anchor="t">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fld id="{41031503-2E9E-4559-A03D-D8ADBF87F4C8}" type="TxLink">
            <a:rPr lang="en-US" sz="900" b="0" i="0" u="none" strike="noStrike">
              <a:solidFill>
                <a:srgbClr val="4F5861"/>
              </a:solidFill>
              <a:latin typeface="Verdana"/>
              <a:ea typeface="Verdana"/>
              <a:cs typeface="Verdana"/>
            </a:rPr>
            <a:pPr/>
            <a:t> </a:t>
          </a:fld>
          <a:endParaRPr lang="en-US" sz="2500">
            <a:solidFill>
              <a:schemeClr val="accent6"/>
            </a:solidFill>
            <a:latin typeface="+mj-lt"/>
          </a:endParaRPr>
        </a:p>
      </xdr:txBody>
    </xdr:sp>
    <xdr:clientData/>
  </xdr:twoCellAnchor>
  <xdr:twoCellAnchor>
    <xdr:from>
      <xdr:col>10</xdr:col>
      <xdr:colOff>1529255</xdr:colOff>
      <xdr:row>0</xdr:row>
      <xdr:rowOff>541282</xdr:rowOff>
    </xdr:from>
    <xdr:to>
      <xdr:col>10</xdr:col>
      <xdr:colOff>2922659</xdr:colOff>
      <xdr:row>0</xdr:row>
      <xdr:rowOff>727210</xdr:rowOff>
    </xdr:to>
    <xdr:sp macro="" textlink="">
      <xdr:nvSpPr>
        <xdr:cNvPr id="4" name="TextBox 3">
          <a:extLst>
            <a:ext uri="{FF2B5EF4-FFF2-40B4-BE49-F238E27FC236}">
              <a16:creationId xmlns:a16="http://schemas.microsoft.com/office/drawing/2014/main" xmlns="" id="{00000000-0008-0000-1400-000004000000}"/>
            </a:ext>
          </a:extLst>
        </xdr:cNvPr>
        <xdr:cNvSpPr txBox="1"/>
      </xdr:nvSpPr>
      <xdr:spPr bwMode="gray">
        <a:xfrm>
          <a:off x="10147475" y="541282"/>
          <a:ext cx="1393404"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5" name="Picture 4">
          <a:extLst>
            <a:ext uri="{FF2B5EF4-FFF2-40B4-BE49-F238E27FC236}">
              <a16:creationId xmlns:a16="http://schemas.microsoft.com/office/drawing/2014/main" xmlns="" id="{00000000-0008-0000-1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xdr:from>
      <xdr:col>5</xdr:col>
      <xdr:colOff>301227</xdr:colOff>
      <xdr:row>3</xdr:row>
      <xdr:rowOff>64420</xdr:rowOff>
    </xdr:from>
    <xdr:to>
      <xdr:col>11</xdr:col>
      <xdr:colOff>142875</xdr:colOff>
      <xdr:row>6</xdr:row>
      <xdr:rowOff>33338</xdr:rowOff>
    </xdr:to>
    <xdr:sp macro="" textlink="">
      <xdr:nvSpPr>
        <xdr:cNvPr id="6" name="TextBox 5">
          <a:extLst>
            <a:ext uri="{FF2B5EF4-FFF2-40B4-BE49-F238E27FC236}">
              <a16:creationId xmlns:a16="http://schemas.microsoft.com/office/drawing/2014/main" xmlns="" id="{00000000-0008-0000-1400-000006000000}"/>
            </a:ext>
          </a:extLst>
        </xdr:cNvPr>
        <xdr:cNvSpPr txBox="1"/>
      </xdr:nvSpPr>
      <xdr:spPr bwMode="gray">
        <a:xfrm>
          <a:off x="5143102" y="1310608"/>
          <a:ext cx="6715523" cy="60391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Experiences</a:t>
          </a:r>
          <a:r>
            <a:rPr lang="en-US" sz="1000" b="1" baseline="0">
              <a:solidFill>
                <a:schemeClr val="tx1"/>
              </a:solidFill>
              <a:latin typeface="+mn-lt"/>
              <a:ea typeface="+mn-ea"/>
              <a:cs typeface="+mn-cs"/>
            </a:rPr>
            <a:t> with Intimate Partners </a:t>
          </a:r>
        </a:p>
        <a:p>
          <a:pPr marL="0" marR="0" indent="0" defTabSz="914400" eaLnBrk="1" fontAlgn="auto" latinLnBrk="0" hangingPunct="1">
            <a:lnSpc>
              <a:spcPct val="100000"/>
            </a:lnSpc>
            <a:spcBef>
              <a:spcPts val="500"/>
            </a:spcBef>
            <a:spcAft>
              <a:spcPts val="0"/>
            </a:spcAft>
            <a:buClrTx/>
            <a:buSzTx/>
            <a:buFontTx/>
            <a:buNone/>
            <a:tabLst/>
          </a:pPr>
          <a:r>
            <a:rPr lang="en-US" sz="900" b="0" i="1" baseline="0">
              <a:solidFill>
                <a:schemeClr val="tx1"/>
              </a:solidFill>
              <a:latin typeface="+mn-lt"/>
              <a:ea typeface="+mn-ea"/>
              <a:cs typeface="+mn-cs"/>
            </a:rPr>
            <a:t>Respondents were asked if they had a casual, steady, or serious dating or intimate partner or spouse. Respondents who answered "yes" answered the following questions about their relationship with their partner. </a:t>
          </a:r>
          <a:endParaRPr lang="en-US" sz="900" b="0" i="1">
            <a:solidFill>
              <a:schemeClr val="tx1"/>
            </a:solidFill>
            <a:latin typeface="+mn-lt"/>
            <a:ea typeface="+mn-ea"/>
            <a:cs typeface="+mn-cs"/>
          </a:endParaRPr>
        </a:p>
      </xdr:txBody>
    </xdr:sp>
    <xdr:clientData/>
  </xdr:twoCellAnchor>
  <xdr:twoCellAnchor>
    <xdr:from>
      <xdr:col>5</xdr:col>
      <xdr:colOff>214308</xdr:colOff>
      <xdr:row>3</xdr:row>
      <xdr:rowOff>15874</xdr:rowOff>
    </xdr:from>
    <xdr:to>
      <xdr:col>11</xdr:col>
      <xdr:colOff>254000</xdr:colOff>
      <xdr:row>12</xdr:row>
      <xdr:rowOff>59530</xdr:rowOff>
    </xdr:to>
    <xdr:sp macro="" textlink="">
      <xdr:nvSpPr>
        <xdr:cNvPr id="9" name="Rectangle 8">
          <a:extLst>
            <a:ext uri="{FF2B5EF4-FFF2-40B4-BE49-F238E27FC236}">
              <a16:creationId xmlns:a16="http://schemas.microsoft.com/office/drawing/2014/main" xmlns="" id="{00000000-0008-0000-1400-000009000000}"/>
            </a:ext>
          </a:extLst>
        </xdr:cNvPr>
        <xdr:cNvSpPr/>
      </xdr:nvSpPr>
      <xdr:spPr bwMode="gray">
        <a:xfrm>
          <a:off x="5056183" y="1262062"/>
          <a:ext cx="6913567" cy="186928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twoCellAnchor>
    <xdr:from>
      <xdr:col>5</xdr:col>
      <xdr:colOff>301227</xdr:colOff>
      <xdr:row>13</xdr:row>
      <xdr:rowOff>12718</xdr:rowOff>
    </xdr:from>
    <xdr:to>
      <xdr:col>11</xdr:col>
      <xdr:colOff>206376</xdr:colOff>
      <xdr:row>16</xdr:row>
      <xdr:rowOff>55556</xdr:rowOff>
    </xdr:to>
    <xdr:sp macro="" textlink="">
      <xdr:nvSpPr>
        <xdr:cNvPr id="12" name="TextBox 11">
          <a:extLst>
            <a:ext uri="{FF2B5EF4-FFF2-40B4-BE49-F238E27FC236}">
              <a16:creationId xmlns:a16="http://schemas.microsoft.com/office/drawing/2014/main" xmlns="" id="{00000000-0008-0000-1400-00000C000000}"/>
            </a:ext>
          </a:extLst>
        </xdr:cNvPr>
        <xdr:cNvSpPr txBox="1"/>
      </xdr:nvSpPr>
      <xdr:spPr bwMode="gray">
        <a:xfrm>
          <a:off x="5143102" y="3282968"/>
          <a:ext cx="6779024" cy="64608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baseline="0">
              <a:solidFill>
                <a:schemeClr val="tx1"/>
              </a:solidFill>
              <a:latin typeface="+mn-lt"/>
              <a:ea typeface="+mn-ea"/>
              <a:cs typeface="+mn-cs"/>
            </a:rPr>
            <a:t>Stalking and Harassment</a:t>
          </a:r>
        </a:p>
        <a:p>
          <a:pPr marL="0" marR="0" indent="0" defTabSz="914400" eaLnBrk="1" fontAlgn="auto" latinLnBrk="0" hangingPunct="1">
            <a:lnSpc>
              <a:spcPct val="100000"/>
            </a:lnSpc>
            <a:spcBef>
              <a:spcPts val="500"/>
            </a:spcBef>
            <a:spcAft>
              <a:spcPts val="0"/>
            </a:spcAft>
            <a:buClrTx/>
            <a:buSzTx/>
            <a:buFontTx/>
            <a:buNone/>
            <a:tabLst/>
          </a:pPr>
          <a:r>
            <a:rPr lang="en-US" sz="900" b="0" i="1" baseline="0">
              <a:solidFill>
                <a:schemeClr val="tx1"/>
              </a:solidFill>
              <a:latin typeface="+mn-lt"/>
              <a:ea typeface="+mn-ea"/>
              <a:cs typeface="+mn-cs"/>
            </a:rPr>
            <a:t>Respondents were asked if they felt frightened, concerned, angered, or annoyed by a variety of stalking and harassing behaviors. </a:t>
          </a:r>
        </a:p>
      </xdr:txBody>
    </xdr:sp>
    <xdr:clientData/>
  </xdr:twoCellAnchor>
  <xdr:twoCellAnchor>
    <xdr:from>
      <xdr:col>5</xdr:col>
      <xdr:colOff>214311</xdr:colOff>
      <xdr:row>12</xdr:row>
      <xdr:rowOff>134938</xdr:rowOff>
    </xdr:from>
    <xdr:to>
      <xdr:col>11</xdr:col>
      <xdr:colOff>261938</xdr:colOff>
      <xdr:row>21</xdr:row>
      <xdr:rowOff>222251</xdr:rowOff>
    </xdr:to>
    <xdr:sp macro="" textlink="">
      <xdr:nvSpPr>
        <xdr:cNvPr id="15" name="Rectangle 14">
          <a:extLst>
            <a:ext uri="{FF2B5EF4-FFF2-40B4-BE49-F238E27FC236}">
              <a16:creationId xmlns:a16="http://schemas.microsoft.com/office/drawing/2014/main" xmlns="" id="{00000000-0008-0000-1400-00000F000000}"/>
            </a:ext>
          </a:extLst>
        </xdr:cNvPr>
        <xdr:cNvSpPr/>
      </xdr:nvSpPr>
      <xdr:spPr bwMode="gray">
        <a:xfrm>
          <a:off x="5056186" y="3206751"/>
          <a:ext cx="6921502" cy="18732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twoCellAnchor>
    <xdr:from>
      <xdr:col>0</xdr:col>
      <xdr:colOff>0</xdr:colOff>
      <xdr:row>2</xdr:row>
      <xdr:rowOff>0</xdr:rowOff>
    </xdr:from>
    <xdr:to>
      <xdr:col>1</xdr:col>
      <xdr:colOff>25124</xdr:colOff>
      <xdr:row>26</xdr:row>
      <xdr:rowOff>169595</xdr:rowOff>
    </xdr:to>
    <xdr:grpSp>
      <xdr:nvGrpSpPr>
        <xdr:cNvPr id="33" name="Group 32">
          <a:extLst>
            <a:ext uri="{FF2B5EF4-FFF2-40B4-BE49-F238E27FC236}">
              <a16:creationId xmlns:a16="http://schemas.microsoft.com/office/drawing/2014/main" xmlns="" id="{54903EF7-B62F-4407-8604-6C79D3CB8650}"/>
            </a:ext>
          </a:extLst>
        </xdr:cNvPr>
        <xdr:cNvGrpSpPr/>
      </xdr:nvGrpSpPr>
      <xdr:grpSpPr>
        <a:xfrm>
          <a:off x="0" y="1055688"/>
          <a:ext cx="1755499" cy="5281345"/>
          <a:chOff x="0" y="1055688"/>
          <a:chExt cx="1755499" cy="5282030"/>
        </a:xfrm>
      </xdr:grpSpPr>
      <xdr:sp macro="" textlink="">
        <xdr:nvSpPr>
          <xdr:cNvPr id="34" name="TextBox 33">
            <a:extLst>
              <a:ext uri="{FF2B5EF4-FFF2-40B4-BE49-F238E27FC236}">
                <a16:creationId xmlns:a16="http://schemas.microsoft.com/office/drawing/2014/main" xmlns="" id="{F9713314-DD8E-482F-AB6F-0C8A2481F08B}"/>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35" name="Group 34">
            <a:extLst>
              <a:ext uri="{FF2B5EF4-FFF2-40B4-BE49-F238E27FC236}">
                <a16:creationId xmlns:a16="http://schemas.microsoft.com/office/drawing/2014/main" xmlns="" id="{677D0A18-5237-4612-832F-21486140736C}"/>
              </a:ext>
            </a:extLst>
          </xdr:cNvPr>
          <xdr:cNvGrpSpPr/>
        </xdr:nvGrpSpPr>
        <xdr:grpSpPr>
          <a:xfrm>
            <a:off x="0" y="1319156"/>
            <a:ext cx="1755499" cy="5018562"/>
            <a:chOff x="0" y="1319156"/>
            <a:chExt cx="1763436" cy="5018562"/>
          </a:xfrm>
        </xdr:grpSpPr>
        <xdr:sp macro="" textlink="">
          <xdr:nvSpPr>
            <xdr:cNvPr id="59" name="TextBox 58">
              <a:hlinkClick xmlns:r="http://schemas.openxmlformats.org/officeDocument/2006/relationships" r:id="rId2"/>
              <a:extLst>
                <a:ext uri="{FF2B5EF4-FFF2-40B4-BE49-F238E27FC236}">
                  <a16:creationId xmlns:a16="http://schemas.microsoft.com/office/drawing/2014/main" xmlns="" id="{8EDAD28E-7A5E-44F8-A3E8-A1F5161BDC52}"/>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60" name="TextBox 59">
              <a:hlinkClick xmlns:r="http://schemas.openxmlformats.org/officeDocument/2006/relationships" r:id="rId3"/>
              <a:extLst>
                <a:ext uri="{FF2B5EF4-FFF2-40B4-BE49-F238E27FC236}">
                  <a16:creationId xmlns:a16="http://schemas.microsoft.com/office/drawing/2014/main" xmlns="" id="{A2263106-44EF-4884-8B31-8D4A0309D4CA}"/>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61" name="TextBox 60">
              <a:hlinkClick xmlns:r="http://schemas.openxmlformats.org/officeDocument/2006/relationships" r:id="rId4"/>
              <a:extLst>
                <a:ext uri="{FF2B5EF4-FFF2-40B4-BE49-F238E27FC236}">
                  <a16:creationId xmlns:a16="http://schemas.microsoft.com/office/drawing/2014/main" xmlns="" id="{374E61AF-BB42-452A-9406-4846C8E86202}"/>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5"/>
              <a:extLst>
                <a:ext uri="{FF2B5EF4-FFF2-40B4-BE49-F238E27FC236}">
                  <a16:creationId xmlns:a16="http://schemas.microsoft.com/office/drawing/2014/main" xmlns="" id="{0B1677FC-D9A4-4BDA-A07F-611F49C5BD3C}"/>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6"/>
              <a:extLst>
                <a:ext uri="{FF2B5EF4-FFF2-40B4-BE49-F238E27FC236}">
                  <a16:creationId xmlns:a16="http://schemas.microsoft.com/office/drawing/2014/main" xmlns="" id="{70F603B9-347B-4F7A-AE87-58CFF843C11A}"/>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7"/>
              <a:extLst>
                <a:ext uri="{FF2B5EF4-FFF2-40B4-BE49-F238E27FC236}">
                  <a16:creationId xmlns:a16="http://schemas.microsoft.com/office/drawing/2014/main" xmlns="" id="{239F09E9-F445-406D-9FEB-212F77A5C97A}"/>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8"/>
              <a:extLst>
                <a:ext uri="{FF2B5EF4-FFF2-40B4-BE49-F238E27FC236}">
                  <a16:creationId xmlns:a16="http://schemas.microsoft.com/office/drawing/2014/main" xmlns="" id="{CAE7D0A9-5685-4C3E-A906-6A2C524410B5}"/>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9"/>
              <a:extLst>
                <a:ext uri="{FF2B5EF4-FFF2-40B4-BE49-F238E27FC236}">
                  <a16:creationId xmlns:a16="http://schemas.microsoft.com/office/drawing/2014/main" xmlns="" id="{8A20F458-2440-4C2D-899E-551AEB5DF1E6}"/>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0"/>
              <a:extLst>
                <a:ext uri="{FF2B5EF4-FFF2-40B4-BE49-F238E27FC236}">
                  <a16:creationId xmlns:a16="http://schemas.microsoft.com/office/drawing/2014/main" xmlns="" id="{6A0D4FB8-C56D-4673-AE47-7ADBC77BFA31}"/>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1"/>
              <a:extLst>
                <a:ext uri="{FF2B5EF4-FFF2-40B4-BE49-F238E27FC236}">
                  <a16:creationId xmlns:a16="http://schemas.microsoft.com/office/drawing/2014/main" xmlns="" id="{0DF5E11D-0E76-4A2F-9F35-E326D2167022}"/>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2"/>
              <a:extLst>
                <a:ext uri="{FF2B5EF4-FFF2-40B4-BE49-F238E27FC236}">
                  <a16:creationId xmlns:a16="http://schemas.microsoft.com/office/drawing/2014/main" xmlns="" id="{FA8247C4-8654-420A-A5EA-538A3C1207BC}"/>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3"/>
              <a:extLst>
                <a:ext uri="{FF2B5EF4-FFF2-40B4-BE49-F238E27FC236}">
                  <a16:creationId xmlns:a16="http://schemas.microsoft.com/office/drawing/2014/main" xmlns="" id="{77D073BF-38A3-4FEB-BB0E-8981E4FF162C}"/>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4"/>
              <a:extLst>
                <a:ext uri="{FF2B5EF4-FFF2-40B4-BE49-F238E27FC236}">
                  <a16:creationId xmlns:a16="http://schemas.microsoft.com/office/drawing/2014/main" xmlns="" id="{0F849723-1758-4358-A987-53AD91B93858}"/>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15"/>
              <a:extLst>
                <a:ext uri="{FF2B5EF4-FFF2-40B4-BE49-F238E27FC236}">
                  <a16:creationId xmlns:a16="http://schemas.microsoft.com/office/drawing/2014/main" xmlns="" id="{BE1E73BC-48BC-4B78-91C7-B31D9E10A72C}"/>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16"/>
              <a:extLst>
                <a:ext uri="{FF2B5EF4-FFF2-40B4-BE49-F238E27FC236}">
                  <a16:creationId xmlns:a16="http://schemas.microsoft.com/office/drawing/2014/main" xmlns="" id="{3BC71A91-1C86-4F71-9DA9-428FFCFD0C52}"/>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4" name="TextBox 73">
              <a:hlinkClick xmlns:r="http://schemas.openxmlformats.org/officeDocument/2006/relationships" r:id="rId17"/>
              <a:extLst>
                <a:ext uri="{FF2B5EF4-FFF2-40B4-BE49-F238E27FC236}">
                  <a16:creationId xmlns:a16="http://schemas.microsoft.com/office/drawing/2014/main" xmlns="" id="{B26BE2E9-2824-41F2-96B9-89BB00B09AA3}"/>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5" name="TextBox 74">
              <a:hlinkClick xmlns:r="http://schemas.openxmlformats.org/officeDocument/2006/relationships" r:id="rId18"/>
              <a:extLst>
                <a:ext uri="{FF2B5EF4-FFF2-40B4-BE49-F238E27FC236}">
                  <a16:creationId xmlns:a16="http://schemas.microsoft.com/office/drawing/2014/main" xmlns="" id="{0814E9C0-FEF6-4B79-B4C5-12BDCB6EC2D5}"/>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6" name="TextBox 75">
              <a:hlinkClick xmlns:r="http://schemas.openxmlformats.org/officeDocument/2006/relationships" r:id="rId19"/>
              <a:extLst>
                <a:ext uri="{FF2B5EF4-FFF2-40B4-BE49-F238E27FC236}">
                  <a16:creationId xmlns:a16="http://schemas.microsoft.com/office/drawing/2014/main" xmlns="" id="{6D87FE93-FCCA-4402-8600-EA1A89EEAC50}"/>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7" name="TextBox 76">
              <a:extLst>
                <a:ext uri="{FF2B5EF4-FFF2-40B4-BE49-F238E27FC236}">
                  <a16:creationId xmlns:a16="http://schemas.microsoft.com/office/drawing/2014/main" xmlns="" id="{8DF698D0-8B18-48C1-ACDA-BE5C7634DA0F}"/>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8" name="TextBox 77">
              <a:extLst>
                <a:ext uri="{FF2B5EF4-FFF2-40B4-BE49-F238E27FC236}">
                  <a16:creationId xmlns:a16="http://schemas.microsoft.com/office/drawing/2014/main" xmlns="" id="{F0CBD49A-DBF5-4D29-8D57-02E5B87247ED}"/>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133505</xdr:colOff>
      <xdr:row>0</xdr:row>
      <xdr:rowOff>132944</xdr:rowOff>
    </xdr:from>
    <xdr:to>
      <xdr:col>0</xdr:col>
      <xdr:colOff>1563369</xdr:colOff>
      <xdr:row>0</xdr:row>
      <xdr:rowOff>681584</xdr:rowOff>
    </xdr:to>
    <xdr:pic>
      <xdr:nvPicPr>
        <xdr:cNvPr id="46" name="Picture 45">
          <a:extLst>
            <a:ext uri="{FF2B5EF4-FFF2-40B4-BE49-F238E27FC236}">
              <a16:creationId xmlns:a16="http://schemas.microsoft.com/office/drawing/2014/main" xmlns="" id="{00000000-0008-0000-15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505" y="132944"/>
          <a:ext cx="1429864" cy="548640"/>
        </a:xfrm>
        <a:prstGeom prst="rect">
          <a:avLst/>
        </a:prstGeom>
      </xdr:spPr>
    </xdr:pic>
    <xdr:clientData/>
  </xdr:twoCellAnchor>
  <xdr:twoCellAnchor>
    <xdr:from>
      <xdr:col>4</xdr:col>
      <xdr:colOff>1345406</xdr:colOff>
      <xdr:row>2</xdr:row>
      <xdr:rowOff>139532</xdr:rowOff>
    </xdr:from>
    <xdr:to>
      <xdr:col>7</xdr:col>
      <xdr:colOff>632635</xdr:colOff>
      <xdr:row>27</xdr:row>
      <xdr:rowOff>38100</xdr:rowOff>
    </xdr:to>
    <xdr:sp macro="" textlink="">
      <xdr:nvSpPr>
        <xdr:cNvPr id="64" name="Text Box 15">
          <a:extLst>
            <a:ext uri="{FF2B5EF4-FFF2-40B4-BE49-F238E27FC236}">
              <a16:creationId xmlns:a16="http://schemas.microsoft.com/office/drawing/2014/main" xmlns="" id="{00000000-0008-0000-1500-000040000000}"/>
            </a:ext>
          </a:extLst>
        </xdr:cNvPr>
        <xdr:cNvSpPr txBox="1"/>
      </xdr:nvSpPr>
      <xdr:spPr bwMode="gray">
        <a:xfrm>
          <a:off x="7469981" y="1187282"/>
          <a:ext cx="2725754" cy="4765843"/>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rtl="0" eaLnBrk="1" latinLnBrk="0" hangingPunct="1"/>
          <a:r>
            <a:rPr lang="en-US" sz="500" b="1">
              <a:solidFill>
                <a:schemeClr val="tx1"/>
              </a:solidFill>
              <a:effectLst/>
              <a:latin typeface="+mn-lt"/>
              <a:ea typeface="+mn-ea"/>
              <a:cs typeface="+mn-cs"/>
            </a:rPr>
            <a:t>LEGAL CAVEAT</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EAB Global, Inc. (“EAB”) has made efforts to verify the accuracy of the information it provides to members. This report relies on data obtained from many sources, however, and EAB cannot guarantee the accuracy of the information provided or any analysis based thereon. In addition, neither EAB nor any of its affiliates (each, an “EAB Organization”) is in the business of giving legal, accounting, or other professional advice, and its reports should not be construed as professional advice. In particular, members should not rely on any legal commentary in this report as a basis for action, or assume that any tactics described herein would be permitted by applicable law or appropriate for a given member’s situation. Members are advised to consult with appropriate professionals concerning legal, tax, or accounting issues, before implementing any of these tactics. No EAB Organization or any of its respective officers, directors, employees, or agents shall be liable for any claims, liabilities, or expenses relating to (a) any errors or omissions in this report,</a:t>
          </a:r>
          <a:r>
            <a:rPr lang="en-US" sz="500" baseline="0">
              <a:solidFill>
                <a:schemeClr val="tx1"/>
              </a:solidFill>
              <a:effectLst/>
              <a:latin typeface="+mn-lt"/>
              <a:ea typeface="+mn-ea"/>
              <a:cs typeface="+mn-cs"/>
            </a:rPr>
            <a:t> </a:t>
          </a:r>
          <a:r>
            <a:rPr lang="en-US" sz="500">
              <a:solidFill>
                <a:schemeClr val="tx1"/>
              </a:solidFill>
              <a:effectLst/>
              <a:latin typeface="+mn-lt"/>
              <a:ea typeface="+mn-ea"/>
              <a:cs typeface="+mn-cs"/>
            </a:rPr>
            <a:t>whether caused by any EAB organization, or any of their respective employees or agents, or sources or other third parties, (b) any recommendation by any EAB Organization, or (c) failure of member and its employees and agents to abide by the terms set forth herein.</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EAB is a registered trademark of EAB Global, Inc. in the United States and other countries. Members are not permitted to use these trademarks, or any other trademark, product name, service name, trade name, and logo of any EAB Organization without prior written consent of EAB. Other trademarks, product names, service names, trade names, and logos used within these pages are the property of their respective holders. Use of other company trademarks, product names, service names, trade names, and logos or images of the same does not necessarily constitute (a) an endorsement by such company of an EAB Organization and its products and services, or</a:t>
          </a:r>
          <a:br>
            <a:rPr lang="en-US" sz="500">
              <a:solidFill>
                <a:schemeClr val="tx1"/>
              </a:solidFill>
              <a:effectLst/>
              <a:latin typeface="+mn-lt"/>
              <a:ea typeface="+mn-ea"/>
              <a:cs typeface="+mn-cs"/>
            </a:rPr>
          </a:br>
          <a:r>
            <a:rPr lang="en-US" sz="500">
              <a:solidFill>
                <a:schemeClr val="tx1"/>
              </a:solidFill>
              <a:effectLst/>
              <a:latin typeface="+mn-lt"/>
              <a:ea typeface="+mn-ea"/>
              <a:cs typeface="+mn-cs"/>
            </a:rPr>
            <a:t>(b) an endorsement of the company or its products or services by an EAB Organization. No EAB Organization is affiliated with any such company.</a:t>
          </a:r>
        </a:p>
        <a:p>
          <a:pPr rtl="0" eaLnBrk="1" latinLnBrk="0" hangingPunct="1"/>
          <a:endParaRPr lang="en-US" sz="500">
            <a:solidFill>
              <a:schemeClr val="tx1"/>
            </a:solidFill>
            <a:effectLst/>
          </a:endParaRPr>
        </a:p>
        <a:p>
          <a:pPr rtl="0" eaLnBrk="1" latinLnBrk="0" hangingPunct="1"/>
          <a:r>
            <a:rPr lang="en-US" sz="500" b="1">
              <a:solidFill>
                <a:schemeClr val="tx1"/>
              </a:solidFill>
              <a:effectLst/>
              <a:latin typeface="+mn-lt"/>
              <a:ea typeface="+mn-ea"/>
              <a:cs typeface="+mn-cs"/>
            </a:rPr>
            <a:t>IMPORTANT: Please read the following.</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EAB has prepared this report for the exclusive use of its members. Each member acknowledges and agrees that this report and the information contained herein (collectively, the “Report”) are confidential and proprietary to EAB. By accepting delivery of this Report, each member agrees to abide by the terms as stated herein, including the following:</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1.</a:t>
          </a:r>
          <a:r>
            <a:rPr lang="en-US" sz="500" baseline="0">
              <a:solidFill>
                <a:schemeClr val="tx1"/>
              </a:solidFill>
              <a:effectLst/>
              <a:latin typeface="+mn-lt"/>
              <a:ea typeface="+mn-ea"/>
              <a:cs typeface="+mn-cs"/>
            </a:rPr>
            <a:t> </a:t>
          </a:r>
          <a:r>
            <a:rPr lang="en-US" sz="500">
              <a:solidFill>
                <a:schemeClr val="tx1"/>
              </a:solidFill>
              <a:effectLst/>
              <a:latin typeface="+mn-lt"/>
              <a:ea typeface="+mn-ea"/>
              <a:cs typeface="+mn-cs"/>
            </a:rPr>
            <a:t>All right, title, and interest in and to this Report is owned by an EAB Organization. Except as stated herein, no right, license, permission, or interest of any kind in this Report is intended to be given, transferred to, or acquired by a member. Each member is authorized to use this Report only to the extent expressly authorized herein.</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2.</a:t>
          </a:r>
          <a:r>
            <a:rPr lang="en-US" sz="500" baseline="0">
              <a:solidFill>
                <a:schemeClr val="tx1"/>
              </a:solidFill>
              <a:effectLst/>
              <a:latin typeface="+mn-lt"/>
              <a:ea typeface="+mn-ea"/>
              <a:cs typeface="+mn-cs"/>
            </a:rPr>
            <a:t> </a:t>
          </a:r>
          <a:r>
            <a:rPr lang="en-US" sz="500">
              <a:solidFill>
                <a:schemeClr val="tx1"/>
              </a:solidFill>
              <a:effectLst/>
              <a:latin typeface="+mn-lt"/>
              <a:ea typeface="+mn-ea"/>
              <a:cs typeface="+mn-cs"/>
            </a:rPr>
            <a:t>Each member shall not sell, license, republish, distribute, or post online or otherwise this Report, in part or in whole. Each member shall not disseminate or permit the use of, and shall take reasonable precautions to prevent such dissemination or use of, this Report by (a) any of its employees and agents (except as stated below), or (b) any third party.</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3.Each member may make this Report available solely to those of its employees and agents who (a) are registered for the workshop or membership program of which this Report is a part, (b) require access to this Report in order to learn from the information described herein, and (c) agree not to disclose this Report to other employees or agents or any third party. Each member shall use, and shall ensure that its employees and agents use, this Report for its internal use only. Each member may make a limited number of copies, solely as adequate for use by its employees and agents in accordance with the terms herein.</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4.Each member shall not remove from this Report any confidential markings, copyright notices, and/or other similar indicia herein.</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5.Each member is responsible for any breach of its obligations as stated herein by any of its employees or agents.</a:t>
          </a:r>
          <a:endParaRPr lang="en-US" sz="500">
            <a:solidFill>
              <a:schemeClr val="tx1"/>
            </a:solidFill>
            <a:effectLst/>
          </a:endParaRPr>
        </a:p>
        <a:p>
          <a:pPr rtl="0" eaLnBrk="1" latinLnBrk="0" hangingPunct="1"/>
          <a:r>
            <a:rPr lang="en-US" sz="500">
              <a:solidFill>
                <a:schemeClr val="tx1"/>
              </a:solidFill>
              <a:effectLst/>
              <a:latin typeface="+mn-lt"/>
              <a:ea typeface="+mn-ea"/>
              <a:cs typeface="+mn-cs"/>
            </a:rPr>
            <a:t>6.If a member is unwilling to abide by any of the foregoing obligations, then such member shall promptly return this Report and all copies thereof to EAB.</a:t>
          </a:r>
          <a:endParaRPr lang="en-US" sz="500">
            <a:solidFill>
              <a:schemeClr val="tx1"/>
            </a:solidFill>
            <a:effectLst/>
          </a:endParaRPr>
        </a:p>
      </xdr:txBody>
    </xdr:sp>
    <xdr:clientData/>
  </xdr:twoCellAnchor>
  <xdr:twoCellAnchor>
    <xdr:from>
      <xdr:col>7</xdr:col>
      <xdr:colOff>729789</xdr:colOff>
      <xdr:row>1</xdr:row>
      <xdr:rowOff>143916</xdr:rowOff>
    </xdr:from>
    <xdr:to>
      <xdr:col>7</xdr:col>
      <xdr:colOff>729789</xdr:colOff>
      <xdr:row>27</xdr:row>
      <xdr:rowOff>0</xdr:rowOff>
    </xdr:to>
    <xdr:cxnSp macro="">
      <xdr:nvCxnSpPr>
        <xdr:cNvPr id="65" name="Straight Arrow Connector 64">
          <a:extLst>
            <a:ext uri="{FF2B5EF4-FFF2-40B4-BE49-F238E27FC236}">
              <a16:creationId xmlns:a16="http://schemas.microsoft.com/office/drawing/2014/main" xmlns="" id="{00000000-0008-0000-1500-000041000000}"/>
            </a:ext>
          </a:extLst>
        </xdr:cNvPr>
        <xdr:cNvCxnSpPr>
          <a:cxnSpLocks noChangeShapeType="1"/>
        </xdr:cNvCxnSpPr>
      </xdr:nvCxnSpPr>
      <xdr:spPr bwMode="auto">
        <a:xfrm>
          <a:off x="10278602" y="965447"/>
          <a:ext cx="0" cy="4940053"/>
        </a:xfrm>
        <a:prstGeom prst="straightConnector1">
          <a:avLst/>
        </a:prstGeom>
        <a:noFill/>
        <a:ln w="6350">
          <a:solidFill>
            <a:schemeClr val="accent3"/>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59531</xdr:colOff>
      <xdr:row>2</xdr:row>
      <xdr:rowOff>59530</xdr:rowOff>
    </xdr:from>
    <xdr:to>
      <xdr:col>4</xdr:col>
      <xdr:colOff>1012031</xdr:colOff>
      <xdr:row>28</xdr:row>
      <xdr:rowOff>85220</xdr:rowOff>
    </xdr:to>
    <xdr:sp macro="" textlink="">
      <xdr:nvSpPr>
        <xdr:cNvPr id="36" name="Line Callout 2 (No Border) 86">
          <a:extLst>
            <a:ext uri="{FF2B5EF4-FFF2-40B4-BE49-F238E27FC236}">
              <a16:creationId xmlns:a16="http://schemas.microsoft.com/office/drawing/2014/main" xmlns="" id="{00000000-0008-0000-1500-000024000000}"/>
            </a:ext>
          </a:extLst>
        </xdr:cNvPr>
        <xdr:cNvSpPr/>
      </xdr:nvSpPr>
      <xdr:spPr bwMode="gray">
        <a:xfrm>
          <a:off x="1869281" y="1107280"/>
          <a:ext cx="5262563" cy="5026315"/>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noFill/>
        <a:ln w="28575">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2880" tIns="182880" rIns="182880" bIns="182880" numCol="1" spcCol="0" rtlCol="0" fromWordArt="0" anchor="t" anchorCtr="0" forceAA="0" compatLnSpc="1">
          <a:prstTxWarp prst="textNoShape">
            <a:avLst/>
          </a:prstTxWarp>
          <a:noAutofit/>
        </a:bodyPr>
        <a:lstStyle/>
        <a:p>
          <a:pPr marL="0" marR="0">
            <a:spcAft>
              <a:spcPts val="600"/>
            </a:spcAft>
          </a:pPr>
          <a:r>
            <a:rPr lang="en-US" sz="900" b="1" i="0" kern="1200" baseline="0">
              <a:solidFill>
                <a:schemeClr val="tx1"/>
              </a:solidFill>
              <a:effectLst/>
              <a:ea typeface="Times New Roman"/>
              <a:cs typeface="Times New Roman"/>
            </a:rPr>
            <a:t>About EAB</a:t>
          </a:r>
        </a:p>
        <a:p>
          <a:pPr marL="0" marR="0">
            <a:spcAft>
              <a:spcPts val="600"/>
            </a:spcAft>
          </a:pPr>
          <a:r>
            <a:rPr lang="en-US" sz="800" b="0" i="0" kern="1200" baseline="0">
              <a:solidFill>
                <a:schemeClr val="tx1"/>
              </a:solidFill>
              <a:effectLst/>
              <a:ea typeface="Times New Roman"/>
              <a:cs typeface="Times New Roman"/>
            </a:rPr>
            <a:t>EAB is a technology, research, and consulting firm located in Washington, DC. EAB works with more than 1,200 colleges and universities across North America to help higher education leaders solve their biggest problems. </a:t>
          </a:r>
        </a:p>
        <a:p>
          <a:pPr marL="0" marR="0">
            <a:spcAft>
              <a:spcPts val="600"/>
            </a:spcAft>
          </a:pPr>
          <a:endParaRPr lang="en-US" sz="800" b="0" i="0" kern="1200" baseline="0">
            <a:solidFill>
              <a:schemeClr val="tx1"/>
            </a:solidFill>
            <a:effectLst/>
            <a:ea typeface="Times New Roman"/>
            <a:cs typeface="Times New Roman"/>
          </a:endParaRPr>
        </a:p>
        <a:p>
          <a:pPr marL="0" marR="0">
            <a:spcAft>
              <a:spcPts val="600"/>
            </a:spcAft>
          </a:pPr>
          <a:r>
            <a:rPr lang="en-US" sz="800" b="1" i="0" kern="1200" baseline="0">
              <a:solidFill>
                <a:schemeClr val="tx1"/>
              </a:solidFill>
              <a:effectLst/>
              <a:ea typeface="Times New Roman"/>
              <a:cs typeface="Times New Roman"/>
            </a:rPr>
            <a:t>About the Student Affairs Forum </a:t>
          </a:r>
        </a:p>
        <a:p>
          <a:pPr marL="0" marR="0">
            <a:spcAft>
              <a:spcPts val="600"/>
            </a:spcAft>
          </a:pPr>
          <a:r>
            <a:rPr lang="en-US" sz="800" b="0" i="0" kern="1200" baseline="0">
              <a:solidFill>
                <a:schemeClr val="tx1"/>
              </a:solidFill>
              <a:effectLst/>
              <a:ea typeface="Times New Roman"/>
              <a:cs typeface="Times New Roman"/>
            </a:rPr>
            <a:t>The Student Affairs Forum is a research program dedicated to serving more than 200 chief student affairs officers and their teams on issues related to campus climate, mental health and student safety, and emerging student segments. </a:t>
          </a:r>
        </a:p>
        <a:p>
          <a:pPr marL="0" marR="0">
            <a:spcAft>
              <a:spcPts val="600"/>
            </a:spcAft>
          </a:pPr>
          <a:endParaRPr lang="en-US" sz="800" b="0" i="0" kern="1200" baseline="0">
            <a:solidFill>
              <a:schemeClr val="tx1"/>
            </a:solidFill>
            <a:effectLst/>
            <a:ea typeface="Times New Roman"/>
            <a:cs typeface="Times New Roman"/>
          </a:endParaRPr>
        </a:p>
        <a:p>
          <a:pPr marL="0" marR="0">
            <a:spcAft>
              <a:spcPts val="600"/>
            </a:spcAft>
          </a:pPr>
          <a:r>
            <a:rPr lang="en-US" sz="800" b="1" i="0" kern="1200" baseline="0">
              <a:solidFill>
                <a:schemeClr val="tx1"/>
              </a:solidFill>
              <a:effectLst/>
              <a:ea typeface="Times New Roman"/>
              <a:cs typeface="Times New Roman"/>
            </a:rPr>
            <a:t>For More Information</a:t>
          </a:r>
        </a:p>
        <a:p>
          <a:pPr marL="0" marR="0">
            <a:spcAft>
              <a:spcPts val="600"/>
            </a:spcAft>
          </a:pPr>
          <a:r>
            <a:rPr lang="en-US" sz="800" b="0" i="0" kern="1200" baseline="0">
              <a:solidFill>
                <a:schemeClr val="tx1"/>
              </a:solidFill>
              <a:effectLst/>
              <a:ea typeface="Times New Roman"/>
              <a:cs typeface="Times New Roman"/>
            </a:rPr>
            <a:t>For more information, please visit </a:t>
          </a:r>
          <a:r>
            <a:rPr lang="en-US" sz="800" b="1" i="0" kern="1200" baseline="0">
              <a:solidFill>
                <a:schemeClr val="tx1"/>
              </a:solidFill>
              <a:effectLst/>
              <a:ea typeface="Times New Roman"/>
              <a:cs typeface="Times New Roman"/>
            </a:rPr>
            <a:t>eab.com </a:t>
          </a:r>
          <a:r>
            <a:rPr lang="en-US" sz="800" b="0" i="0" kern="1200" baseline="0">
              <a:solidFill>
                <a:schemeClr val="tx1"/>
              </a:solidFill>
              <a:effectLst/>
              <a:ea typeface="Times New Roman"/>
              <a:cs typeface="Times New Roman"/>
            </a:rPr>
            <a:t>or email climatesurvey@eab.com.</a:t>
          </a:r>
          <a:r>
            <a:rPr lang="en-US" sz="800" b="1" i="0" kern="1200" baseline="0">
              <a:solidFill>
                <a:schemeClr val="tx1"/>
              </a:solidFill>
              <a:effectLst/>
              <a:ea typeface="Times New Roman"/>
              <a:cs typeface="Times New Roman"/>
            </a:rPr>
            <a:t> </a:t>
          </a:r>
        </a:p>
      </xdr:txBody>
    </xdr:sp>
    <xdr:clientData/>
  </xdr:twoCellAnchor>
  <xdr:twoCellAnchor>
    <xdr:from>
      <xdr:col>0</xdr:col>
      <xdr:colOff>0</xdr:colOff>
      <xdr:row>2</xdr:row>
      <xdr:rowOff>0</xdr:rowOff>
    </xdr:from>
    <xdr:to>
      <xdr:col>1</xdr:col>
      <xdr:colOff>25124</xdr:colOff>
      <xdr:row>30</xdr:row>
      <xdr:rowOff>10845</xdr:rowOff>
    </xdr:to>
    <xdr:grpSp>
      <xdr:nvGrpSpPr>
        <xdr:cNvPr id="29" name="Group 28">
          <a:extLst>
            <a:ext uri="{FF2B5EF4-FFF2-40B4-BE49-F238E27FC236}">
              <a16:creationId xmlns:a16="http://schemas.microsoft.com/office/drawing/2014/main" xmlns="" id="{660FA5AD-C25F-4399-8211-EBC53163275F}"/>
            </a:ext>
          </a:extLst>
        </xdr:cNvPr>
        <xdr:cNvGrpSpPr/>
      </xdr:nvGrpSpPr>
      <xdr:grpSpPr>
        <a:xfrm>
          <a:off x="0" y="1055688"/>
          <a:ext cx="1755499" cy="5281345"/>
          <a:chOff x="0" y="1055688"/>
          <a:chExt cx="1755499" cy="5282030"/>
        </a:xfrm>
      </xdr:grpSpPr>
      <xdr:sp macro="" textlink="">
        <xdr:nvSpPr>
          <xdr:cNvPr id="55" name="TextBox 54">
            <a:extLst>
              <a:ext uri="{FF2B5EF4-FFF2-40B4-BE49-F238E27FC236}">
                <a16:creationId xmlns:a16="http://schemas.microsoft.com/office/drawing/2014/main" xmlns="" id="{57D6C502-6683-4FB5-BCCF-7BC2BC370746}"/>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6" name="Group 55">
            <a:extLst>
              <a:ext uri="{FF2B5EF4-FFF2-40B4-BE49-F238E27FC236}">
                <a16:creationId xmlns:a16="http://schemas.microsoft.com/office/drawing/2014/main" xmlns="" id="{B6156118-F250-4C13-8D85-8DC9EE5D621F}"/>
              </a:ext>
            </a:extLst>
          </xdr:cNvPr>
          <xdr:cNvGrpSpPr/>
        </xdr:nvGrpSpPr>
        <xdr:grpSpPr>
          <a:xfrm>
            <a:off x="0" y="1319156"/>
            <a:ext cx="1755499" cy="5018562"/>
            <a:chOff x="0" y="1319156"/>
            <a:chExt cx="1763436" cy="5018562"/>
          </a:xfrm>
        </xdr:grpSpPr>
        <xdr:sp macro="" textlink="">
          <xdr:nvSpPr>
            <xdr:cNvPr id="57" name="TextBox 56">
              <a:hlinkClick xmlns:r="http://schemas.openxmlformats.org/officeDocument/2006/relationships" r:id="rId2"/>
              <a:extLst>
                <a:ext uri="{FF2B5EF4-FFF2-40B4-BE49-F238E27FC236}">
                  <a16:creationId xmlns:a16="http://schemas.microsoft.com/office/drawing/2014/main" xmlns="" id="{210E351C-5420-45CB-BF2F-7E169DB22DFC}"/>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8" name="TextBox 57">
              <a:hlinkClick xmlns:r="http://schemas.openxmlformats.org/officeDocument/2006/relationships" r:id="rId3"/>
              <a:extLst>
                <a:ext uri="{FF2B5EF4-FFF2-40B4-BE49-F238E27FC236}">
                  <a16:creationId xmlns:a16="http://schemas.microsoft.com/office/drawing/2014/main" xmlns="" id="{C0E53FAF-3094-4FA2-B82B-8830D56B8FD8}"/>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9" name="TextBox 58">
              <a:hlinkClick xmlns:r="http://schemas.openxmlformats.org/officeDocument/2006/relationships" r:id="rId4"/>
              <a:extLst>
                <a:ext uri="{FF2B5EF4-FFF2-40B4-BE49-F238E27FC236}">
                  <a16:creationId xmlns:a16="http://schemas.microsoft.com/office/drawing/2014/main" xmlns="" id="{1F32A1CB-D698-4D1E-8A66-F64818D947D8}"/>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5"/>
              <a:extLst>
                <a:ext uri="{FF2B5EF4-FFF2-40B4-BE49-F238E27FC236}">
                  <a16:creationId xmlns:a16="http://schemas.microsoft.com/office/drawing/2014/main" xmlns="" id="{DD815237-331B-43D9-AA31-0ED4712C9D82}"/>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6"/>
              <a:extLst>
                <a:ext uri="{FF2B5EF4-FFF2-40B4-BE49-F238E27FC236}">
                  <a16:creationId xmlns:a16="http://schemas.microsoft.com/office/drawing/2014/main" xmlns="" id="{C95FE7B5-A5E5-40F1-AE6E-C76565CC2F63}"/>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7"/>
              <a:extLst>
                <a:ext uri="{FF2B5EF4-FFF2-40B4-BE49-F238E27FC236}">
                  <a16:creationId xmlns:a16="http://schemas.microsoft.com/office/drawing/2014/main" xmlns="" id="{8F3C79A6-A20B-4C07-B128-3059AF705A83}"/>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8"/>
              <a:extLst>
                <a:ext uri="{FF2B5EF4-FFF2-40B4-BE49-F238E27FC236}">
                  <a16:creationId xmlns:a16="http://schemas.microsoft.com/office/drawing/2014/main" xmlns="" id="{3250804D-0D64-4C04-8DE3-EC3168948EFB}"/>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9"/>
              <a:extLst>
                <a:ext uri="{FF2B5EF4-FFF2-40B4-BE49-F238E27FC236}">
                  <a16:creationId xmlns:a16="http://schemas.microsoft.com/office/drawing/2014/main" xmlns="" id="{A1C3925B-9989-4005-B3DC-F3B3D2CF1CF1}"/>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0"/>
              <a:extLst>
                <a:ext uri="{FF2B5EF4-FFF2-40B4-BE49-F238E27FC236}">
                  <a16:creationId xmlns:a16="http://schemas.microsoft.com/office/drawing/2014/main" xmlns="" id="{74574592-F484-442D-AF48-723C61A02351}"/>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1"/>
              <a:extLst>
                <a:ext uri="{FF2B5EF4-FFF2-40B4-BE49-F238E27FC236}">
                  <a16:creationId xmlns:a16="http://schemas.microsoft.com/office/drawing/2014/main" xmlns="" id="{ABB279C0-85FE-4553-B820-1BB3122B0204}"/>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2"/>
              <a:extLst>
                <a:ext uri="{FF2B5EF4-FFF2-40B4-BE49-F238E27FC236}">
                  <a16:creationId xmlns:a16="http://schemas.microsoft.com/office/drawing/2014/main" xmlns="" id="{9E14F36D-F29E-47FC-A3CD-9CE3411AC31C}"/>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3"/>
              <a:extLst>
                <a:ext uri="{FF2B5EF4-FFF2-40B4-BE49-F238E27FC236}">
                  <a16:creationId xmlns:a16="http://schemas.microsoft.com/office/drawing/2014/main" xmlns="" id="{3676FD7B-19BF-46D9-A367-91036608BD37}"/>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4"/>
              <a:extLst>
                <a:ext uri="{FF2B5EF4-FFF2-40B4-BE49-F238E27FC236}">
                  <a16:creationId xmlns:a16="http://schemas.microsoft.com/office/drawing/2014/main" xmlns="" id="{32F59714-0FFD-4ABC-ADBD-0A62D1A9D39A}"/>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15"/>
              <a:extLst>
                <a:ext uri="{FF2B5EF4-FFF2-40B4-BE49-F238E27FC236}">
                  <a16:creationId xmlns:a16="http://schemas.microsoft.com/office/drawing/2014/main" xmlns="" id="{2F304AA3-BD5B-4672-BEC1-CB934E3152B5}"/>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16"/>
              <a:extLst>
                <a:ext uri="{FF2B5EF4-FFF2-40B4-BE49-F238E27FC236}">
                  <a16:creationId xmlns:a16="http://schemas.microsoft.com/office/drawing/2014/main" xmlns="" id="{B3B21A76-14DB-45FC-AB8F-CA04DC419CEF}"/>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4" name="TextBox 73">
              <a:hlinkClick xmlns:r="http://schemas.openxmlformats.org/officeDocument/2006/relationships" r:id="rId17"/>
              <a:extLst>
                <a:ext uri="{FF2B5EF4-FFF2-40B4-BE49-F238E27FC236}">
                  <a16:creationId xmlns:a16="http://schemas.microsoft.com/office/drawing/2014/main" xmlns="" id="{CB6997A9-5EA6-4D58-BFF9-6AF10E83616D}"/>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5" name="TextBox 74">
              <a:hlinkClick xmlns:r="http://schemas.openxmlformats.org/officeDocument/2006/relationships" r:id="rId18"/>
              <a:extLst>
                <a:ext uri="{FF2B5EF4-FFF2-40B4-BE49-F238E27FC236}">
                  <a16:creationId xmlns:a16="http://schemas.microsoft.com/office/drawing/2014/main" xmlns="" id="{F3C9A6E8-207D-4537-BA88-CFF572F0DAB6}"/>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6" name="TextBox 75">
              <a:hlinkClick xmlns:r="http://schemas.openxmlformats.org/officeDocument/2006/relationships" r:id="rId19"/>
              <a:extLst>
                <a:ext uri="{FF2B5EF4-FFF2-40B4-BE49-F238E27FC236}">
                  <a16:creationId xmlns:a16="http://schemas.microsoft.com/office/drawing/2014/main" xmlns="" id="{A1315C50-3EEC-46DD-B13B-251039A81FA2}"/>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7" name="TextBox 76">
              <a:extLst>
                <a:ext uri="{FF2B5EF4-FFF2-40B4-BE49-F238E27FC236}">
                  <a16:creationId xmlns:a16="http://schemas.microsoft.com/office/drawing/2014/main" xmlns="" id="{E57A8E04-0C16-4472-9CA5-C804A663845B}"/>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8" name="TextBox 77">
              <a:extLst>
                <a:ext uri="{FF2B5EF4-FFF2-40B4-BE49-F238E27FC236}">
                  <a16:creationId xmlns:a16="http://schemas.microsoft.com/office/drawing/2014/main" xmlns="" id="{EA9A8F99-5FA8-4D2C-A472-A7EDD28DDCAF}"/>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xdr:from>
      <xdr:col>1</xdr:col>
      <xdr:colOff>156887</xdr:colOff>
      <xdr:row>6</xdr:row>
      <xdr:rowOff>21714</xdr:rowOff>
    </xdr:from>
    <xdr:to>
      <xdr:col>2</xdr:col>
      <xdr:colOff>236897</xdr:colOff>
      <xdr:row>6</xdr:row>
      <xdr:rowOff>370513</xdr:rowOff>
    </xdr:to>
    <xdr:pic>
      <xdr:nvPicPr>
        <xdr:cNvPr id="44" name="Picture 6" descr="Person_Student_2">
          <a:extLst>
            <a:ext uri="{FF2B5EF4-FFF2-40B4-BE49-F238E27FC236}">
              <a16:creationId xmlns:a16="http://schemas.microsoft.com/office/drawing/2014/main" xmlns="" id="{00000000-0008-0000-04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6637" y="1831464"/>
          <a:ext cx="365760" cy="348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156887</xdr:colOff>
      <xdr:row>17</xdr:row>
      <xdr:rowOff>190170</xdr:rowOff>
    </xdr:from>
    <xdr:to>
      <xdr:col>2</xdr:col>
      <xdr:colOff>236897</xdr:colOff>
      <xdr:row>19</xdr:row>
      <xdr:rowOff>5781</xdr:rowOff>
    </xdr:to>
    <xdr:pic>
      <xdr:nvPicPr>
        <xdr:cNvPr id="45" name="Picture 7" descr="Calendar">
          <a:extLst>
            <a:ext uri="{FF2B5EF4-FFF2-40B4-BE49-F238E27FC236}">
              <a16:creationId xmlns:a16="http://schemas.microsoft.com/office/drawing/2014/main" xmlns="" id="{00000000-0008-0000-04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66637" y="5609895"/>
          <a:ext cx="365760" cy="36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156871</xdr:colOff>
      <xdr:row>14</xdr:row>
      <xdr:rowOff>28575</xdr:rowOff>
    </xdr:from>
    <xdr:to>
      <xdr:col>2</xdr:col>
      <xdr:colOff>236913</xdr:colOff>
      <xdr:row>14</xdr:row>
      <xdr:rowOff>345594</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4"/>
        <a:stretch>
          <a:fillRect/>
        </a:stretch>
      </xdr:blipFill>
      <xdr:spPr>
        <a:xfrm>
          <a:off x="1966621" y="4333875"/>
          <a:ext cx="365792" cy="317019"/>
        </a:xfrm>
        <a:prstGeom prst="rect">
          <a:avLst/>
        </a:prstGeom>
      </xdr:spPr>
    </xdr:pic>
    <xdr:clientData/>
  </xdr:twoCellAnchor>
  <xdr:twoCellAnchor>
    <xdr:from>
      <xdr:col>6</xdr:col>
      <xdr:colOff>149492</xdr:colOff>
      <xdr:row>5</xdr:row>
      <xdr:rowOff>179916</xdr:rowOff>
    </xdr:from>
    <xdr:to>
      <xdr:col>11</xdr:col>
      <xdr:colOff>365126</xdr:colOff>
      <xdr:row>11</xdr:row>
      <xdr:rowOff>318822</xdr:rowOff>
    </xdr:to>
    <xdr:grpSp>
      <xdr:nvGrpSpPr>
        <xdr:cNvPr id="6" name="Group 5">
          <a:extLst>
            <a:ext uri="{FF2B5EF4-FFF2-40B4-BE49-F238E27FC236}">
              <a16:creationId xmlns:a16="http://schemas.microsoft.com/office/drawing/2014/main" xmlns="" id="{00000000-0008-0000-0400-000006000000}"/>
            </a:ext>
          </a:extLst>
        </xdr:cNvPr>
        <xdr:cNvGrpSpPr/>
      </xdr:nvGrpSpPr>
      <xdr:grpSpPr>
        <a:xfrm>
          <a:off x="7229742" y="1807104"/>
          <a:ext cx="3668447" cy="2329656"/>
          <a:chOff x="7000875" y="1809750"/>
          <a:chExt cx="3964781" cy="2286000"/>
        </a:xfrm>
      </xdr:grpSpPr>
      <xdr:sp macro="" textlink="">
        <xdr:nvSpPr>
          <xdr:cNvPr id="30" name="Text Placeholder 1">
            <a:extLst>
              <a:ext uri="{FF2B5EF4-FFF2-40B4-BE49-F238E27FC236}">
                <a16:creationId xmlns:a16="http://schemas.microsoft.com/office/drawing/2014/main" xmlns="" id="{00000000-0008-0000-0400-00001E000000}"/>
              </a:ext>
            </a:extLst>
          </xdr:cNvPr>
          <xdr:cNvSpPr txBox="1">
            <a:spLocks/>
          </xdr:cNvSpPr>
        </xdr:nvSpPr>
        <xdr:spPr bwMode="gray">
          <a:xfrm>
            <a:off x="7000875" y="1809750"/>
            <a:ext cx="3964781" cy="2286000"/>
          </a:xfrm>
          <a:custGeom>
            <a:avLst/>
            <a:gdLst>
              <a:gd name="connsiteX0" fmla="*/ 0 w 2167214"/>
              <a:gd name="connsiteY0" fmla="*/ 0 h 2248225"/>
              <a:gd name="connsiteX1" fmla="*/ 2167214 w 2167214"/>
              <a:gd name="connsiteY1" fmla="*/ 0 h 2248225"/>
              <a:gd name="connsiteX2" fmla="*/ 2167214 w 2167214"/>
              <a:gd name="connsiteY2" fmla="*/ 2248225 h 2248225"/>
              <a:gd name="connsiteX3" fmla="*/ 0 w 2167214"/>
              <a:gd name="connsiteY3" fmla="*/ 2248225 h 2248225"/>
              <a:gd name="connsiteX4" fmla="*/ 0 w 2167214"/>
              <a:gd name="connsiteY4" fmla="*/ 0 h 2248225"/>
              <a:gd name="connsiteX0" fmla="*/ 2158285 w 2167214"/>
              <a:gd name="connsiteY0" fmla="*/ 2281454 h 2248225"/>
              <a:gd name="connsiteX1" fmla="*/ -3446 w 2167214"/>
              <a:gd name="connsiteY1" fmla="*/ 2274214 h 2248225"/>
              <a:gd name="connsiteX0" fmla="*/ 3446 w 2176018"/>
              <a:gd name="connsiteY0" fmla="*/ 0 h 2274214"/>
              <a:gd name="connsiteX1" fmla="*/ 2170660 w 2176018"/>
              <a:gd name="connsiteY1" fmla="*/ 0 h 2274214"/>
              <a:gd name="connsiteX2" fmla="*/ 2170660 w 2176018"/>
              <a:gd name="connsiteY2" fmla="*/ 2248225 h 2274214"/>
              <a:gd name="connsiteX3" fmla="*/ 3446 w 2176018"/>
              <a:gd name="connsiteY3" fmla="*/ 2248225 h 2274214"/>
              <a:gd name="connsiteX4" fmla="*/ 3446 w 2176018"/>
              <a:gd name="connsiteY4" fmla="*/ 0 h 2274214"/>
              <a:gd name="connsiteX0" fmla="*/ 2176018 w 2176018"/>
              <a:gd name="connsiteY0" fmla="*/ 2248116 h 2274214"/>
              <a:gd name="connsiteX1" fmla="*/ 0 w 2176018"/>
              <a:gd name="connsiteY1" fmla="*/ 2274214 h 2274214"/>
              <a:gd name="connsiteX0" fmla="*/ 3446 w 2176018"/>
              <a:gd name="connsiteY0" fmla="*/ 0 h 2274214"/>
              <a:gd name="connsiteX1" fmla="*/ 2170660 w 2176018"/>
              <a:gd name="connsiteY1" fmla="*/ 0 h 2274214"/>
              <a:gd name="connsiteX2" fmla="*/ 2170660 w 2176018"/>
              <a:gd name="connsiteY2" fmla="*/ 2248225 h 2274214"/>
              <a:gd name="connsiteX3" fmla="*/ 3446 w 2176018"/>
              <a:gd name="connsiteY3" fmla="*/ 2248225 h 2274214"/>
              <a:gd name="connsiteX4" fmla="*/ 3446 w 2176018"/>
              <a:gd name="connsiteY4" fmla="*/ 0 h 2274214"/>
              <a:gd name="connsiteX0" fmla="*/ 2176018 w 2176018"/>
              <a:gd name="connsiteY0" fmla="*/ 2248116 h 2274214"/>
              <a:gd name="connsiteX1" fmla="*/ 0 w 2176018"/>
              <a:gd name="connsiteY1" fmla="*/ 2274214 h 2274214"/>
              <a:gd name="connsiteX0" fmla="*/ 10590 w 2183162"/>
              <a:gd name="connsiteY0" fmla="*/ 0 h 2248225"/>
              <a:gd name="connsiteX1" fmla="*/ 2177804 w 2183162"/>
              <a:gd name="connsiteY1" fmla="*/ 0 h 2248225"/>
              <a:gd name="connsiteX2" fmla="*/ 2177804 w 2183162"/>
              <a:gd name="connsiteY2" fmla="*/ 2248225 h 2248225"/>
              <a:gd name="connsiteX3" fmla="*/ 10590 w 2183162"/>
              <a:gd name="connsiteY3" fmla="*/ 2248225 h 2248225"/>
              <a:gd name="connsiteX4" fmla="*/ 10590 w 2183162"/>
              <a:gd name="connsiteY4" fmla="*/ 0 h 2248225"/>
              <a:gd name="connsiteX0" fmla="*/ 2183162 w 2183162"/>
              <a:gd name="connsiteY0" fmla="*/ 2248116 h 2248225"/>
              <a:gd name="connsiteX1" fmla="*/ 0 w 2183162"/>
              <a:gd name="connsiteY1" fmla="*/ 2248021 h 2248225"/>
              <a:gd name="connsiteX0" fmla="*/ 10590 w 2183162"/>
              <a:gd name="connsiteY0" fmla="*/ 0 h 2248225"/>
              <a:gd name="connsiteX1" fmla="*/ 2177804 w 2183162"/>
              <a:gd name="connsiteY1" fmla="*/ 0 h 2248225"/>
              <a:gd name="connsiteX2" fmla="*/ 2177804 w 2183162"/>
              <a:gd name="connsiteY2" fmla="*/ 2248225 h 2248225"/>
              <a:gd name="connsiteX3" fmla="*/ 10590 w 2183162"/>
              <a:gd name="connsiteY3" fmla="*/ 2248225 h 2248225"/>
              <a:gd name="connsiteX4" fmla="*/ 10590 w 2183162"/>
              <a:gd name="connsiteY4" fmla="*/ 0 h 2248225"/>
              <a:gd name="connsiteX0" fmla="*/ 2183162 w 2183162"/>
              <a:gd name="connsiteY0" fmla="*/ 2248116 h 2248225"/>
              <a:gd name="connsiteX1" fmla="*/ 0 w 2183162"/>
              <a:gd name="connsiteY1" fmla="*/ 2248021 h 2248225"/>
              <a:gd name="connsiteX0" fmla="*/ 1065 w 2173637"/>
              <a:gd name="connsiteY0" fmla="*/ 0 h 2248225"/>
              <a:gd name="connsiteX1" fmla="*/ 2168279 w 2173637"/>
              <a:gd name="connsiteY1" fmla="*/ 0 h 2248225"/>
              <a:gd name="connsiteX2" fmla="*/ 2168279 w 2173637"/>
              <a:gd name="connsiteY2" fmla="*/ 2248225 h 2248225"/>
              <a:gd name="connsiteX3" fmla="*/ 1065 w 2173637"/>
              <a:gd name="connsiteY3" fmla="*/ 2248225 h 2248225"/>
              <a:gd name="connsiteX4" fmla="*/ 1065 w 2173637"/>
              <a:gd name="connsiteY4" fmla="*/ 0 h 2248225"/>
              <a:gd name="connsiteX0" fmla="*/ 2173637 w 2173637"/>
              <a:gd name="connsiteY0" fmla="*/ 2248116 h 2248225"/>
              <a:gd name="connsiteX1" fmla="*/ 0 w 2173637"/>
              <a:gd name="connsiteY1" fmla="*/ 2248021 h 2248225"/>
              <a:gd name="connsiteX0" fmla="*/ 1065 w 2168279"/>
              <a:gd name="connsiteY0" fmla="*/ 0 h 2248225"/>
              <a:gd name="connsiteX1" fmla="*/ 2168279 w 2168279"/>
              <a:gd name="connsiteY1" fmla="*/ 0 h 2248225"/>
              <a:gd name="connsiteX2" fmla="*/ 2168279 w 2168279"/>
              <a:gd name="connsiteY2" fmla="*/ 2248225 h 2248225"/>
              <a:gd name="connsiteX3" fmla="*/ 1065 w 2168279"/>
              <a:gd name="connsiteY3" fmla="*/ 2248225 h 2248225"/>
              <a:gd name="connsiteX4" fmla="*/ 1065 w 2168279"/>
              <a:gd name="connsiteY4" fmla="*/ 0 h 2248225"/>
              <a:gd name="connsiteX0" fmla="*/ 2166493 w 2168279"/>
              <a:gd name="connsiteY0" fmla="*/ 2248116 h 2248225"/>
              <a:gd name="connsiteX1" fmla="*/ 0 w 2168279"/>
              <a:gd name="connsiteY1" fmla="*/ 2248021 h 2248225"/>
              <a:gd name="connsiteX0" fmla="*/ 1065 w 2168874"/>
              <a:gd name="connsiteY0" fmla="*/ 0 h 2248225"/>
              <a:gd name="connsiteX1" fmla="*/ 2168279 w 2168874"/>
              <a:gd name="connsiteY1" fmla="*/ 0 h 2248225"/>
              <a:gd name="connsiteX2" fmla="*/ 2168279 w 2168874"/>
              <a:gd name="connsiteY2" fmla="*/ 2248225 h 2248225"/>
              <a:gd name="connsiteX3" fmla="*/ 1065 w 2168874"/>
              <a:gd name="connsiteY3" fmla="*/ 2248225 h 2248225"/>
              <a:gd name="connsiteX4" fmla="*/ 1065 w 2168874"/>
              <a:gd name="connsiteY4" fmla="*/ 0 h 2248225"/>
              <a:gd name="connsiteX0" fmla="*/ 2168874 w 2168874"/>
              <a:gd name="connsiteY0" fmla="*/ 2248116 h 2248225"/>
              <a:gd name="connsiteX1" fmla="*/ 0 w 2168874"/>
              <a:gd name="connsiteY1" fmla="*/ 2248021 h 2248225"/>
            </a:gdLst>
            <a:ahLst/>
            <a:cxnLst>
              <a:cxn ang="0">
                <a:pos x="connsiteX0" y="connsiteY0"/>
              </a:cxn>
              <a:cxn ang="0">
                <a:pos x="connsiteX1" y="connsiteY1"/>
              </a:cxn>
            </a:cxnLst>
            <a:rect l="l" t="t" r="r" b="b"/>
            <a:pathLst>
              <a:path w="2168874" h="2248225" stroke="0" extrusionOk="0">
                <a:moveTo>
                  <a:pt x="1065" y="0"/>
                </a:moveTo>
                <a:lnTo>
                  <a:pt x="2168279" y="0"/>
                </a:lnTo>
                <a:lnTo>
                  <a:pt x="2168279" y="2248225"/>
                </a:lnTo>
                <a:lnTo>
                  <a:pt x="1065" y="2248225"/>
                </a:lnTo>
                <a:lnTo>
                  <a:pt x="1065" y="0"/>
                </a:lnTo>
                <a:close/>
              </a:path>
              <a:path w="2168874" h="2248225" fill="none" extrusionOk="0">
                <a:moveTo>
                  <a:pt x="2168874" y="2248116"/>
                </a:moveTo>
                <a:lnTo>
                  <a:pt x="0" y="2248021"/>
                </a:lnTo>
              </a:path>
            </a:pathLst>
          </a:custGeom>
          <a:solidFill>
            <a:schemeClr val="bg2"/>
          </a:solidFill>
          <a:ln w="28575">
            <a:solidFill>
              <a:schemeClr val="tx2"/>
            </a:solidFill>
            <a:miter lim="800000"/>
          </a:ln>
        </xdr:spPr>
        <xdr:txBody>
          <a:bodyPr vert="horz" wrap="square" lIns="182880" tIns="210312" rIns="182880" bIns="182880" rtlCol="0">
            <a:noAutofit/>
          </a:bodyPr>
          <a:lstStyle>
            <a:defPPr>
              <a:defRPr lang="en-US"/>
            </a:defPPr>
            <a:lvl1pPr marL="0" algn="l" defTabSz="537667" rtl="0" eaLnBrk="1" latinLnBrk="0" hangingPunct="1">
              <a:defRPr sz="1058" kern="1200">
                <a:solidFill>
                  <a:schemeClr val="tx1"/>
                </a:solidFill>
                <a:latin typeface="+mn-lt"/>
                <a:ea typeface="+mn-ea"/>
                <a:cs typeface="+mn-cs"/>
              </a:defRPr>
            </a:lvl1pPr>
            <a:lvl2pPr marL="268834" algn="l" defTabSz="537667" rtl="0" eaLnBrk="1" latinLnBrk="0" hangingPunct="1">
              <a:defRPr sz="1058" kern="1200">
                <a:solidFill>
                  <a:schemeClr val="tx1"/>
                </a:solidFill>
                <a:latin typeface="+mn-lt"/>
                <a:ea typeface="+mn-ea"/>
                <a:cs typeface="+mn-cs"/>
              </a:defRPr>
            </a:lvl2pPr>
            <a:lvl3pPr marL="537667" algn="l" defTabSz="537667" rtl="0" eaLnBrk="1" latinLnBrk="0" hangingPunct="1">
              <a:defRPr sz="1058" kern="1200">
                <a:solidFill>
                  <a:schemeClr val="tx1"/>
                </a:solidFill>
                <a:latin typeface="+mn-lt"/>
                <a:ea typeface="+mn-ea"/>
                <a:cs typeface="+mn-cs"/>
              </a:defRPr>
            </a:lvl3pPr>
            <a:lvl4pPr marL="806501" algn="l" defTabSz="537667" rtl="0" eaLnBrk="1" latinLnBrk="0" hangingPunct="1">
              <a:defRPr sz="1058" kern="1200">
                <a:solidFill>
                  <a:schemeClr val="tx1"/>
                </a:solidFill>
                <a:latin typeface="+mn-lt"/>
                <a:ea typeface="+mn-ea"/>
                <a:cs typeface="+mn-cs"/>
              </a:defRPr>
            </a:lvl4pPr>
            <a:lvl5pPr marL="1075334" algn="l" defTabSz="537667" rtl="0" eaLnBrk="1" latinLnBrk="0" hangingPunct="1">
              <a:defRPr sz="1058" kern="1200">
                <a:solidFill>
                  <a:schemeClr val="tx1"/>
                </a:solidFill>
                <a:latin typeface="+mn-lt"/>
                <a:ea typeface="+mn-ea"/>
                <a:cs typeface="+mn-cs"/>
              </a:defRPr>
            </a:lvl5pPr>
            <a:lvl6pPr marL="1344168" algn="l" defTabSz="537667" rtl="0" eaLnBrk="1" latinLnBrk="0" hangingPunct="1">
              <a:defRPr sz="1058" kern="1200">
                <a:solidFill>
                  <a:schemeClr val="tx1"/>
                </a:solidFill>
                <a:latin typeface="+mn-lt"/>
                <a:ea typeface="+mn-ea"/>
                <a:cs typeface="+mn-cs"/>
              </a:defRPr>
            </a:lvl6pPr>
            <a:lvl7pPr marL="1613002" algn="l" defTabSz="537667" rtl="0" eaLnBrk="1" latinLnBrk="0" hangingPunct="1">
              <a:defRPr sz="1058" kern="1200">
                <a:solidFill>
                  <a:schemeClr val="tx1"/>
                </a:solidFill>
                <a:latin typeface="+mn-lt"/>
                <a:ea typeface="+mn-ea"/>
                <a:cs typeface="+mn-cs"/>
              </a:defRPr>
            </a:lvl7pPr>
            <a:lvl8pPr marL="1881835" algn="l" defTabSz="537667" rtl="0" eaLnBrk="1" latinLnBrk="0" hangingPunct="1">
              <a:defRPr sz="1058" kern="1200">
                <a:solidFill>
                  <a:schemeClr val="tx1"/>
                </a:solidFill>
                <a:latin typeface="+mn-lt"/>
                <a:ea typeface="+mn-ea"/>
                <a:cs typeface="+mn-cs"/>
              </a:defRPr>
            </a:lvl8pPr>
            <a:lvl9pPr marL="2150669" algn="l" defTabSz="537667" rtl="0" eaLnBrk="1" latinLnBrk="0" hangingPunct="1">
              <a:defRPr sz="1058" kern="1200">
                <a:solidFill>
                  <a:schemeClr val="tx1"/>
                </a:solidFill>
                <a:latin typeface="+mn-lt"/>
                <a:ea typeface="+mn-ea"/>
                <a:cs typeface="+mn-cs"/>
              </a:defRPr>
            </a:lvl9pPr>
          </a:lstStyle>
          <a:p>
            <a:pPr marL="0" indent="0">
              <a:spcBef>
                <a:spcPts val="0"/>
              </a:spcBef>
              <a:buNone/>
            </a:pPr>
            <a:r>
              <a:rPr lang="en-US" sz="1050" b="1"/>
              <a:t>About the Spring 2019 Cohort</a:t>
            </a:r>
            <a:br>
              <a:rPr lang="en-US" sz="1050" b="1"/>
            </a:br>
            <a:r>
              <a:rPr lang="en-US" sz="1050" b="1"/>
              <a:t> </a:t>
            </a:r>
          </a:p>
          <a:p>
            <a:pPr marL="800100" indent="0">
              <a:buNone/>
            </a:pPr>
            <a:r>
              <a:rPr lang="en-US" sz="1000"/>
              <a:t>Institutions in the U.S.</a:t>
            </a:r>
            <a:r>
              <a:rPr lang="en-US" sz="1000" baseline="0"/>
              <a:t> </a:t>
            </a:r>
            <a:r>
              <a:rPr lang="en-US" sz="1000"/>
              <a:t>participated</a:t>
            </a:r>
            <a:r>
              <a:rPr lang="en-US" sz="1000" baseline="0"/>
              <a:t> in the spring 2019 cohort</a:t>
            </a:r>
          </a:p>
          <a:p>
            <a:pPr marL="800100" indent="0">
              <a:buNone/>
            </a:pPr>
            <a:r>
              <a:rPr lang="en-US" sz="1000" baseline="0"/>
              <a:t/>
            </a:r>
            <a:br>
              <a:rPr lang="en-US" sz="1000" baseline="0"/>
            </a:br>
            <a:endParaRPr lang="en-US" sz="1000" baseline="0"/>
          </a:p>
          <a:p>
            <a:pPr marL="800100" indent="0">
              <a:buNone/>
            </a:pPr>
            <a:r>
              <a:rPr lang="en-US" sz="1000" baseline="0"/>
              <a:t>Average response rate across all cohort institutions, ranging from 2% to 54% </a:t>
            </a:r>
          </a:p>
          <a:p>
            <a:pPr marL="800100" indent="0">
              <a:buNone/>
            </a:pPr>
            <a:r>
              <a:rPr lang="en-US" sz="1000" baseline="0"/>
              <a:t/>
            </a:r>
            <a:br>
              <a:rPr lang="en-US" sz="1000" baseline="0"/>
            </a:br>
            <a:endParaRPr lang="en-US" sz="1000" baseline="0"/>
          </a:p>
          <a:p>
            <a:pPr marL="800100" indent="0">
              <a:buNone/>
            </a:pPr>
            <a:r>
              <a:rPr lang="en-US" sz="1000" baseline="0"/>
              <a:t>Surveys were generally open for three weeks between January and May, 2019</a:t>
            </a:r>
            <a:endParaRPr lang="en-US" sz="1000"/>
          </a:p>
        </xdr:txBody>
      </xdr:sp>
      <xdr:sp macro="" textlink="">
        <xdr:nvSpPr>
          <xdr:cNvPr id="31" name="TextBox 51">
            <a:extLst>
              <a:ext uri="{FF2B5EF4-FFF2-40B4-BE49-F238E27FC236}">
                <a16:creationId xmlns:a16="http://schemas.microsoft.com/office/drawing/2014/main" xmlns="" id="{00000000-0008-0000-0400-00001F000000}"/>
              </a:ext>
            </a:extLst>
          </xdr:cNvPr>
          <xdr:cNvSpPr txBox="1"/>
        </xdr:nvSpPr>
        <xdr:spPr bwMode="gray">
          <a:xfrm>
            <a:off x="7189868" y="2309278"/>
            <a:ext cx="671252" cy="384721"/>
          </a:xfrm>
          <a:prstGeom prst="rect">
            <a:avLst/>
          </a:prstGeom>
          <a:noFill/>
        </xdr:spPr>
        <xdr:txBody>
          <a:bodyPr wrap="square" lIns="0" tIns="0" rIns="0" bIns="0" rtlCol="0">
            <a:noAutofit/>
          </a:bodyPr>
          <a:lstStyle>
            <a:defPPr>
              <a:defRPr lang="en-US"/>
            </a:defPPr>
            <a:lvl1pPr marL="0" algn="l" defTabSz="537667" rtl="0" eaLnBrk="1" latinLnBrk="0" hangingPunct="1">
              <a:defRPr sz="1058" kern="1200">
                <a:solidFill>
                  <a:schemeClr val="tx1"/>
                </a:solidFill>
                <a:latin typeface="+mn-lt"/>
                <a:ea typeface="+mn-ea"/>
                <a:cs typeface="+mn-cs"/>
              </a:defRPr>
            </a:lvl1pPr>
            <a:lvl2pPr marL="268834" algn="l" defTabSz="537667" rtl="0" eaLnBrk="1" latinLnBrk="0" hangingPunct="1">
              <a:defRPr sz="1058" kern="1200">
                <a:solidFill>
                  <a:schemeClr val="tx1"/>
                </a:solidFill>
                <a:latin typeface="+mn-lt"/>
                <a:ea typeface="+mn-ea"/>
                <a:cs typeface="+mn-cs"/>
              </a:defRPr>
            </a:lvl2pPr>
            <a:lvl3pPr marL="537667" algn="l" defTabSz="537667" rtl="0" eaLnBrk="1" latinLnBrk="0" hangingPunct="1">
              <a:defRPr sz="1058" kern="1200">
                <a:solidFill>
                  <a:schemeClr val="tx1"/>
                </a:solidFill>
                <a:latin typeface="+mn-lt"/>
                <a:ea typeface="+mn-ea"/>
                <a:cs typeface="+mn-cs"/>
              </a:defRPr>
            </a:lvl3pPr>
            <a:lvl4pPr marL="806501" algn="l" defTabSz="537667" rtl="0" eaLnBrk="1" latinLnBrk="0" hangingPunct="1">
              <a:defRPr sz="1058" kern="1200">
                <a:solidFill>
                  <a:schemeClr val="tx1"/>
                </a:solidFill>
                <a:latin typeface="+mn-lt"/>
                <a:ea typeface="+mn-ea"/>
                <a:cs typeface="+mn-cs"/>
              </a:defRPr>
            </a:lvl4pPr>
            <a:lvl5pPr marL="1075334" algn="l" defTabSz="537667" rtl="0" eaLnBrk="1" latinLnBrk="0" hangingPunct="1">
              <a:defRPr sz="1058" kern="1200">
                <a:solidFill>
                  <a:schemeClr val="tx1"/>
                </a:solidFill>
                <a:latin typeface="+mn-lt"/>
                <a:ea typeface="+mn-ea"/>
                <a:cs typeface="+mn-cs"/>
              </a:defRPr>
            </a:lvl5pPr>
            <a:lvl6pPr marL="1344168" algn="l" defTabSz="537667" rtl="0" eaLnBrk="1" latinLnBrk="0" hangingPunct="1">
              <a:defRPr sz="1058" kern="1200">
                <a:solidFill>
                  <a:schemeClr val="tx1"/>
                </a:solidFill>
                <a:latin typeface="+mn-lt"/>
                <a:ea typeface="+mn-ea"/>
                <a:cs typeface="+mn-cs"/>
              </a:defRPr>
            </a:lvl6pPr>
            <a:lvl7pPr marL="1613002" algn="l" defTabSz="537667" rtl="0" eaLnBrk="1" latinLnBrk="0" hangingPunct="1">
              <a:defRPr sz="1058" kern="1200">
                <a:solidFill>
                  <a:schemeClr val="tx1"/>
                </a:solidFill>
                <a:latin typeface="+mn-lt"/>
                <a:ea typeface="+mn-ea"/>
                <a:cs typeface="+mn-cs"/>
              </a:defRPr>
            </a:lvl7pPr>
            <a:lvl8pPr marL="1881835" algn="l" defTabSz="537667" rtl="0" eaLnBrk="1" latinLnBrk="0" hangingPunct="1">
              <a:defRPr sz="1058" kern="1200">
                <a:solidFill>
                  <a:schemeClr val="tx1"/>
                </a:solidFill>
                <a:latin typeface="+mn-lt"/>
                <a:ea typeface="+mn-ea"/>
                <a:cs typeface="+mn-cs"/>
              </a:defRPr>
            </a:lvl8pPr>
            <a:lvl9pPr marL="2150669" algn="l" defTabSz="537667" rtl="0" eaLnBrk="1" latinLnBrk="0" hangingPunct="1">
              <a:defRPr sz="1058" kern="1200">
                <a:solidFill>
                  <a:schemeClr val="tx1"/>
                </a:solidFill>
                <a:latin typeface="+mn-lt"/>
                <a:ea typeface="+mn-ea"/>
                <a:cs typeface="+mn-cs"/>
              </a:defRPr>
            </a:lvl9pPr>
          </a:lstStyle>
          <a:p>
            <a:pPr algn="ctr"/>
            <a:r>
              <a:rPr lang="en-US" sz="2500">
                <a:solidFill>
                  <a:schemeClr val="accent6"/>
                </a:solidFill>
                <a:latin typeface="+mj-lt"/>
              </a:rPr>
              <a:t>24</a:t>
            </a:r>
          </a:p>
        </xdr:txBody>
      </xdr:sp>
      <xdr:grpSp>
        <xdr:nvGrpSpPr>
          <xdr:cNvPr id="32" name="Group 31">
            <a:extLst>
              <a:ext uri="{FF2B5EF4-FFF2-40B4-BE49-F238E27FC236}">
                <a16:creationId xmlns:a16="http://schemas.microsoft.com/office/drawing/2014/main" xmlns="" id="{00000000-0008-0000-0400-000020000000}"/>
              </a:ext>
            </a:extLst>
          </xdr:cNvPr>
          <xdr:cNvGrpSpPr/>
        </xdr:nvGrpSpPr>
        <xdr:grpSpPr bwMode="gray">
          <a:xfrm>
            <a:off x="10693984" y="1809750"/>
            <a:ext cx="271672" cy="181522"/>
            <a:chOff x="4411101" y="2003891"/>
            <a:chExt cx="271672" cy="181522"/>
          </a:xfrm>
        </xdr:grpSpPr>
        <xdr:sp macro="" textlink="">
          <xdr:nvSpPr>
            <xdr:cNvPr id="33" name="Rectangle 32">
              <a:extLst>
                <a:ext uri="{FF2B5EF4-FFF2-40B4-BE49-F238E27FC236}">
                  <a16:creationId xmlns:a16="http://schemas.microsoft.com/office/drawing/2014/main" xmlns="" id="{00000000-0008-0000-0400-000021000000}"/>
                </a:ext>
              </a:extLst>
            </xdr:cNvPr>
            <xdr:cNvSpPr/>
          </xdr:nvSpPr>
          <xdr:spPr bwMode="gray">
            <a:xfrm>
              <a:off x="4411101" y="2003891"/>
              <a:ext cx="271672" cy="181522"/>
            </a:xfrm>
            <a:prstGeom prst="rect">
              <a:avLst/>
            </a:prstGeom>
            <a:solidFill>
              <a:schemeClr val="bg2"/>
            </a:solidFill>
            <a:ln w="12700">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37667" rtl="0" eaLnBrk="1" latinLnBrk="0" hangingPunct="1">
                <a:defRPr sz="1058" kern="1200">
                  <a:solidFill>
                    <a:schemeClr val="lt1"/>
                  </a:solidFill>
                  <a:latin typeface="+mn-lt"/>
                  <a:ea typeface="+mn-ea"/>
                  <a:cs typeface="+mn-cs"/>
                </a:defRPr>
              </a:lvl1pPr>
              <a:lvl2pPr marL="268834" algn="l" defTabSz="537667" rtl="0" eaLnBrk="1" latinLnBrk="0" hangingPunct="1">
                <a:defRPr sz="1058" kern="1200">
                  <a:solidFill>
                    <a:schemeClr val="lt1"/>
                  </a:solidFill>
                  <a:latin typeface="+mn-lt"/>
                  <a:ea typeface="+mn-ea"/>
                  <a:cs typeface="+mn-cs"/>
                </a:defRPr>
              </a:lvl2pPr>
              <a:lvl3pPr marL="537667" algn="l" defTabSz="537667" rtl="0" eaLnBrk="1" latinLnBrk="0" hangingPunct="1">
                <a:defRPr sz="1058" kern="1200">
                  <a:solidFill>
                    <a:schemeClr val="lt1"/>
                  </a:solidFill>
                  <a:latin typeface="+mn-lt"/>
                  <a:ea typeface="+mn-ea"/>
                  <a:cs typeface="+mn-cs"/>
                </a:defRPr>
              </a:lvl3pPr>
              <a:lvl4pPr marL="806501" algn="l" defTabSz="537667" rtl="0" eaLnBrk="1" latinLnBrk="0" hangingPunct="1">
                <a:defRPr sz="1058" kern="1200">
                  <a:solidFill>
                    <a:schemeClr val="lt1"/>
                  </a:solidFill>
                  <a:latin typeface="+mn-lt"/>
                  <a:ea typeface="+mn-ea"/>
                  <a:cs typeface="+mn-cs"/>
                </a:defRPr>
              </a:lvl4pPr>
              <a:lvl5pPr marL="1075334" algn="l" defTabSz="537667" rtl="0" eaLnBrk="1" latinLnBrk="0" hangingPunct="1">
                <a:defRPr sz="1058" kern="1200">
                  <a:solidFill>
                    <a:schemeClr val="lt1"/>
                  </a:solidFill>
                  <a:latin typeface="+mn-lt"/>
                  <a:ea typeface="+mn-ea"/>
                  <a:cs typeface="+mn-cs"/>
                </a:defRPr>
              </a:lvl5pPr>
              <a:lvl6pPr marL="1344168" algn="l" defTabSz="537667" rtl="0" eaLnBrk="1" latinLnBrk="0" hangingPunct="1">
                <a:defRPr sz="1058" kern="1200">
                  <a:solidFill>
                    <a:schemeClr val="lt1"/>
                  </a:solidFill>
                  <a:latin typeface="+mn-lt"/>
                  <a:ea typeface="+mn-ea"/>
                  <a:cs typeface="+mn-cs"/>
                </a:defRPr>
              </a:lvl6pPr>
              <a:lvl7pPr marL="1613002" algn="l" defTabSz="537667" rtl="0" eaLnBrk="1" latinLnBrk="0" hangingPunct="1">
                <a:defRPr sz="1058" kern="1200">
                  <a:solidFill>
                    <a:schemeClr val="lt1"/>
                  </a:solidFill>
                  <a:latin typeface="+mn-lt"/>
                  <a:ea typeface="+mn-ea"/>
                  <a:cs typeface="+mn-cs"/>
                </a:defRPr>
              </a:lvl7pPr>
              <a:lvl8pPr marL="1881835" algn="l" defTabSz="537667" rtl="0" eaLnBrk="1" latinLnBrk="0" hangingPunct="1">
                <a:defRPr sz="1058" kern="1200">
                  <a:solidFill>
                    <a:schemeClr val="lt1"/>
                  </a:solidFill>
                  <a:latin typeface="+mn-lt"/>
                  <a:ea typeface="+mn-ea"/>
                  <a:cs typeface="+mn-cs"/>
                </a:defRPr>
              </a:lvl8pPr>
              <a:lvl9pPr marL="2150669" algn="l" defTabSz="537667" rtl="0" eaLnBrk="1" latinLnBrk="0" hangingPunct="1">
                <a:defRPr sz="1058" kern="1200">
                  <a:solidFill>
                    <a:schemeClr val="lt1"/>
                  </a:solidFill>
                  <a:latin typeface="+mn-lt"/>
                  <a:ea typeface="+mn-ea"/>
                  <a:cs typeface="+mn-cs"/>
                </a:defRPr>
              </a:lvl9pPr>
            </a:lstStyle>
            <a:p>
              <a:pPr algn="ctr">
                <a:spcBef>
                  <a:spcPts val="500"/>
                </a:spcBef>
              </a:pPr>
              <a:endParaRPr lang="en-US" sz="1000">
                <a:solidFill>
                  <a:schemeClr val="bg1"/>
                </a:solidFill>
              </a:endParaRPr>
            </a:p>
          </xdr:txBody>
        </xdr:sp>
        <xdr:sp macro="" textlink="">
          <xdr:nvSpPr>
            <xdr:cNvPr id="34" name="Round Same Side Corner Rectangle 33">
              <a:extLst>
                <a:ext uri="{FF2B5EF4-FFF2-40B4-BE49-F238E27FC236}">
                  <a16:creationId xmlns:a16="http://schemas.microsoft.com/office/drawing/2014/main" xmlns="" id="{00000000-0008-0000-0400-000022000000}"/>
                </a:ext>
              </a:extLst>
            </xdr:cNvPr>
            <xdr:cNvSpPr/>
          </xdr:nvSpPr>
          <xdr:spPr bwMode="gray">
            <a:xfrm rot="10800000">
              <a:off x="4411101" y="2003891"/>
              <a:ext cx="213772" cy="181521"/>
            </a:xfrm>
            <a:prstGeom prst="round2SameRect">
              <a:avLst/>
            </a:prstGeom>
            <a:solidFill>
              <a:schemeClr val="accent3"/>
            </a:solidFill>
            <a:ln w="19050" cap="flat" cmpd="sng" algn="ctr">
              <a:no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37667" rtl="0" eaLnBrk="1" latinLnBrk="0" hangingPunct="1">
                <a:defRPr sz="1058" kern="1200">
                  <a:solidFill>
                    <a:schemeClr val="tx1"/>
                  </a:solidFill>
                  <a:latin typeface="+mn-lt"/>
                  <a:ea typeface="+mn-ea"/>
                  <a:cs typeface="+mn-cs"/>
                </a:defRPr>
              </a:lvl1pPr>
              <a:lvl2pPr marL="268834" algn="l" defTabSz="537667" rtl="0" eaLnBrk="1" latinLnBrk="0" hangingPunct="1">
                <a:defRPr sz="1058" kern="1200">
                  <a:solidFill>
                    <a:schemeClr val="tx1"/>
                  </a:solidFill>
                  <a:latin typeface="+mn-lt"/>
                  <a:ea typeface="+mn-ea"/>
                  <a:cs typeface="+mn-cs"/>
                </a:defRPr>
              </a:lvl2pPr>
              <a:lvl3pPr marL="537667" algn="l" defTabSz="537667" rtl="0" eaLnBrk="1" latinLnBrk="0" hangingPunct="1">
                <a:defRPr sz="1058" kern="1200">
                  <a:solidFill>
                    <a:schemeClr val="tx1"/>
                  </a:solidFill>
                  <a:latin typeface="+mn-lt"/>
                  <a:ea typeface="+mn-ea"/>
                  <a:cs typeface="+mn-cs"/>
                </a:defRPr>
              </a:lvl3pPr>
              <a:lvl4pPr marL="806501" algn="l" defTabSz="537667" rtl="0" eaLnBrk="1" latinLnBrk="0" hangingPunct="1">
                <a:defRPr sz="1058" kern="1200">
                  <a:solidFill>
                    <a:schemeClr val="tx1"/>
                  </a:solidFill>
                  <a:latin typeface="+mn-lt"/>
                  <a:ea typeface="+mn-ea"/>
                  <a:cs typeface="+mn-cs"/>
                </a:defRPr>
              </a:lvl4pPr>
              <a:lvl5pPr marL="1075334" algn="l" defTabSz="537667" rtl="0" eaLnBrk="1" latinLnBrk="0" hangingPunct="1">
                <a:defRPr sz="1058" kern="1200">
                  <a:solidFill>
                    <a:schemeClr val="tx1"/>
                  </a:solidFill>
                  <a:latin typeface="+mn-lt"/>
                  <a:ea typeface="+mn-ea"/>
                  <a:cs typeface="+mn-cs"/>
                </a:defRPr>
              </a:lvl5pPr>
              <a:lvl6pPr marL="1344168" algn="l" defTabSz="537667" rtl="0" eaLnBrk="1" latinLnBrk="0" hangingPunct="1">
                <a:defRPr sz="1058" kern="1200">
                  <a:solidFill>
                    <a:schemeClr val="tx1"/>
                  </a:solidFill>
                  <a:latin typeface="+mn-lt"/>
                  <a:ea typeface="+mn-ea"/>
                  <a:cs typeface="+mn-cs"/>
                </a:defRPr>
              </a:lvl6pPr>
              <a:lvl7pPr marL="1613002" algn="l" defTabSz="537667" rtl="0" eaLnBrk="1" latinLnBrk="0" hangingPunct="1">
                <a:defRPr sz="1058" kern="1200">
                  <a:solidFill>
                    <a:schemeClr val="tx1"/>
                  </a:solidFill>
                  <a:latin typeface="+mn-lt"/>
                  <a:ea typeface="+mn-ea"/>
                  <a:cs typeface="+mn-cs"/>
                </a:defRPr>
              </a:lvl7pPr>
              <a:lvl8pPr marL="1881835" algn="l" defTabSz="537667" rtl="0" eaLnBrk="1" latinLnBrk="0" hangingPunct="1">
                <a:defRPr sz="1058" kern="1200">
                  <a:solidFill>
                    <a:schemeClr val="tx1"/>
                  </a:solidFill>
                  <a:latin typeface="+mn-lt"/>
                  <a:ea typeface="+mn-ea"/>
                  <a:cs typeface="+mn-cs"/>
                </a:defRPr>
              </a:lvl8pPr>
              <a:lvl9pPr marL="2150669" algn="l" defTabSz="537667" rtl="0" eaLnBrk="1" latinLnBrk="0" hangingPunct="1">
                <a:defRPr sz="1058" kern="1200">
                  <a:solidFill>
                    <a:schemeClr val="tx1"/>
                  </a:solidFill>
                  <a:latin typeface="+mn-lt"/>
                  <a:ea typeface="+mn-ea"/>
                  <a:cs typeface="+mn-cs"/>
                </a:defRPr>
              </a:lvl9pPr>
            </a:lstStyle>
            <a:p>
              <a:pPr algn="ctr"/>
              <a:endParaRPr lang="en-US" sz="1000"/>
            </a:p>
          </xdr:txBody>
        </xdr:sp>
        <xdr:sp macro="" textlink="">
          <xdr:nvSpPr>
            <xdr:cNvPr id="35" name="Freeform 34">
              <a:extLst>
                <a:ext uri="{FF2B5EF4-FFF2-40B4-BE49-F238E27FC236}">
                  <a16:creationId xmlns:a16="http://schemas.microsoft.com/office/drawing/2014/main" xmlns="" id="{00000000-0008-0000-0400-000023000000}"/>
                </a:ext>
              </a:extLst>
            </xdr:cNvPr>
            <xdr:cNvSpPr/>
          </xdr:nvSpPr>
          <xdr:spPr bwMode="gray">
            <a:xfrm rot="1510923" flipV="1">
              <a:off x="4475718" y="2014056"/>
              <a:ext cx="84539" cy="164592"/>
            </a:xfrm>
            <a:custGeom>
              <a:avLst/>
              <a:gdLst>
                <a:gd name="connsiteX0" fmla="*/ 0 w 183356"/>
                <a:gd name="connsiteY0" fmla="*/ 45839 h 183356"/>
                <a:gd name="connsiteX1" fmla="*/ 45839 w 183356"/>
                <a:gd name="connsiteY1" fmla="*/ 45839 h 183356"/>
                <a:gd name="connsiteX2" fmla="*/ 45839 w 183356"/>
                <a:gd name="connsiteY2" fmla="*/ 0 h 183356"/>
                <a:gd name="connsiteX3" fmla="*/ 137517 w 183356"/>
                <a:gd name="connsiteY3" fmla="*/ 0 h 183356"/>
                <a:gd name="connsiteX4" fmla="*/ 137517 w 183356"/>
                <a:gd name="connsiteY4" fmla="*/ 45839 h 183356"/>
                <a:gd name="connsiteX5" fmla="*/ 183356 w 183356"/>
                <a:gd name="connsiteY5" fmla="*/ 45839 h 183356"/>
                <a:gd name="connsiteX6" fmla="*/ 183356 w 183356"/>
                <a:gd name="connsiteY6" fmla="*/ 137517 h 183356"/>
                <a:gd name="connsiteX7" fmla="*/ 137517 w 183356"/>
                <a:gd name="connsiteY7" fmla="*/ 137517 h 183356"/>
                <a:gd name="connsiteX8" fmla="*/ 137517 w 183356"/>
                <a:gd name="connsiteY8" fmla="*/ 183356 h 183356"/>
                <a:gd name="connsiteX9" fmla="*/ 45839 w 183356"/>
                <a:gd name="connsiteY9" fmla="*/ 183356 h 183356"/>
                <a:gd name="connsiteX10" fmla="*/ 45839 w 183356"/>
                <a:gd name="connsiteY10" fmla="*/ 137517 h 183356"/>
                <a:gd name="connsiteX11" fmla="*/ 0 w 183356"/>
                <a:gd name="connsiteY11" fmla="*/ 137517 h 183356"/>
                <a:gd name="connsiteX12" fmla="*/ 0 w 183356"/>
                <a:gd name="connsiteY12" fmla="*/ 45839 h 183356"/>
                <a:gd name="connsiteX0" fmla="*/ 137517 w 183356"/>
                <a:gd name="connsiteY0" fmla="*/ 0 h 183356"/>
                <a:gd name="connsiteX1" fmla="*/ 137517 w 183356"/>
                <a:gd name="connsiteY1" fmla="*/ 45839 h 183356"/>
                <a:gd name="connsiteX2" fmla="*/ 183356 w 183356"/>
                <a:gd name="connsiteY2" fmla="*/ 45839 h 183356"/>
                <a:gd name="connsiteX3" fmla="*/ 183356 w 183356"/>
                <a:gd name="connsiteY3" fmla="*/ 137517 h 183356"/>
                <a:gd name="connsiteX4" fmla="*/ 137517 w 183356"/>
                <a:gd name="connsiteY4" fmla="*/ 137517 h 183356"/>
                <a:gd name="connsiteX5" fmla="*/ 137517 w 183356"/>
                <a:gd name="connsiteY5" fmla="*/ 183356 h 183356"/>
                <a:gd name="connsiteX6" fmla="*/ 45839 w 183356"/>
                <a:gd name="connsiteY6" fmla="*/ 183356 h 183356"/>
                <a:gd name="connsiteX7" fmla="*/ 45839 w 183356"/>
                <a:gd name="connsiteY7" fmla="*/ 137517 h 183356"/>
                <a:gd name="connsiteX8" fmla="*/ 0 w 183356"/>
                <a:gd name="connsiteY8" fmla="*/ 137517 h 183356"/>
                <a:gd name="connsiteX9" fmla="*/ 0 w 183356"/>
                <a:gd name="connsiteY9" fmla="*/ 45839 h 183356"/>
                <a:gd name="connsiteX10" fmla="*/ 45839 w 183356"/>
                <a:gd name="connsiteY10" fmla="*/ 45839 h 183356"/>
                <a:gd name="connsiteX11" fmla="*/ 137279 w 183356"/>
                <a:gd name="connsiteY11" fmla="*/ 91440 h 183356"/>
                <a:gd name="connsiteX0" fmla="*/ 137517 w 183356"/>
                <a:gd name="connsiteY0" fmla="*/ 0 h 183356"/>
                <a:gd name="connsiteX1" fmla="*/ 137517 w 183356"/>
                <a:gd name="connsiteY1" fmla="*/ 45839 h 183356"/>
                <a:gd name="connsiteX2" fmla="*/ 183356 w 183356"/>
                <a:gd name="connsiteY2" fmla="*/ 45839 h 183356"/>
                <a:gd name="connsiteX3" fmla="*/ 183356 w 183356"/>
                <a:gd name="connsiteY3" fmla="*/ 137517 h 183356"/>
                <a:gd name="connsiteX4" fmla="*/ 137517 w 183356"/>
                <a:gd name="connsiteY4" fmla="*/ 137517 h 183356"/>
                <a:gd name="connsiteX5" fmla="*/ 137517 w 183356"/>
                <a:gd name="connsiteY5" fmla="*/ 183356 h 183356"/>
                <a:gd name="connsiteX6" fmla="*/ 45839 w 183356"/>
                <a:gd name="connsiteY6" fmla="*/ 183356 h 183356"/>
                <a:gd name="connsiteX7" fmla="*/ 45839 w 183356"/>
                <a:gd name="connsiteY7" fmla="*/ 137517 h 183356"/>
                <a:gd name="connsiteX8" fmla="*/ 0 w 183356"/>
                <a:gd name="connsiteY8" fmla="*/ 137517 h 183356"/>
                <a:gd name="connsiteX9" fmla="*/ 0 w 183356"/>
                <a:gd name="connsiteY9" fmla="*/ 45839 h 183356"/>
                <a:gd name="connsiteX10" fmla="*/ 45839 w 183356"/>
                <a:gd name="connsiteY10" fmla="*/ 45839 h 183356"/>
                <a:gd name="connsiteX0" fmla="*/ 47029 w 183356"/>
                <a:gd name="connsiteY0" fmla="*/ 0 h 183356"/>
                <a:gd name="connsiteX1" fmla="*/ 137517 w 183356"/>
                <a:gd name="connsiteY1" fmla="*/ 45839 h 183356"/>
                <a:gd name="connsiteX2" fmla="*/ 183356 w 183356"/>
                <a:gd name="connsiteY2" fmla="*/ 45839 h 183356"/>
                <a:gd name="connsiteX3" fmla="*/ 183356 w 183356"/>
                <a:gd name="connsiteY3" fmla="*/ 137517 h 183356"/>
                <a:gd name="connsiteX4" fmla="*/ 137517 w 183356"/>
                <a:gd name="connsiteY4" fmla="*/ 137517 h 183356"/>
                <a:gd name="connsiteX5" fmla="*/ 137517 w 183356"/>
                <a:gd name="connsiteY5" fmla="*/ 183356 h 183356"/>
                <a:gd name="connsiteX6" fmla="*/ 45839 w 183356"/>
                <a:gd name="connsiteY6" fmla="*/ 183356 h 183356"/>
                <a:gd name="connsiteX7" fmla="*/ 45839 w 183356"/>
                <a:gd name="connsiteY7" fmla="*/ 137517 h 183356"/>
                <a:gd name="connsiteX8" fmla="*/ 0 w 183356"/>
                <a:gd name="connsiteY8" fmla="*/ 137517 h 183356"/>
                <a:gd name="connsiteX9" fmla="*/ 0 w 183356"/>
                <a:gd name="connsiteY9" fmla="*/ 45839 h 183356"/>
                <a:gd name="connsiteX10" fmla="*/ 45839 w 183356"/>
                <a:gd name="connsiteY10" fmla="*/ 45839 h 183356"/>
                <a:gd name="connsiteX0" fmla="*/ 137517 w 183356"/>
                <a:gd name="connsiteY0" fmla="*/ 0 h 137517"/>
                <a:gd name="connsiteX1" fmla="*/ 183356 w 183356"/>
                <a:gd name="connsiteY1" fmla="*/ 0 h 137517"/>
                <a:gd name="connsiteX2" fmla="*/ 183356 w 183356"/>
                <a:gd name="connsiteY2" fmla="*/ 91678 h 137517"/>
                <a:gd name="connsiteX3" fmla="*/ 137517 w 183356"/>
                <a:gd name="connsiteY3" fmla="*/ 91678 h 137517"/>
                <a:gd name="connsiteX4" fmla="*/ 137517 w 183356"/>
                <a:gd name="connsiteY4" fmla="*/ 137517 h 137517"/>
                <a:gd name="connsiteX5" fmla="*/ 45839 w 183356"/>
                <a:gd name="connsiteY5" fmla="*/ 137517 h 137517"/>
                <a:gd name="connsiteX6" fmla="*/ 45839 w 183356"/>
                <a:gd name="connsiteY6" fmla="*/ 91678 h 137517"/>
                <a:gd name="connsiteX7" fmla="*/ 0 w 183356"/>
                <a:gd name="connsiteY7" fmla="*/ 91678 h 137517"/>
                <a:gd name="connsiteX8" fmla="*/ 0 w 183356"/>
                <a:gd name="connsiteY8" fmla="*/ 0 h 137517"/>
                <a:gd name="connsiteX9" fmla="*/ 45839 w 183356"/>
                <a:gd name="connsiteY9" fmla="*/ 0 h 137517"/>
                <a:gd name="connsiteX0" fmla="*/ 183356 w 183356"/>
                <a:gd name="connsiteY0" fmla="*/ 0 h 137517"/>
                <a:gd name="connsiteX1" fmla="*/ 183356 w 183356"/>
                <a:gd name="connsiteY1" fmla="*/ 91678 h 137517"/>
                <a:gd name="connsiteX2" fmla="*/ 137517 w 183356"/>
                <a:gd name="connsiteY2" fmla="*/ 91678 h 137517"/>
                <a:gd name="connsiteX3" fmla="*/ 137517 w 183356"/>
                <a:gd name="connsiteY3" fmla="*/ 137517 h 137517"/>
                <a:gd name="connsiteX4" fmla="*/ 45839 w 183356"/>
                <a:gd name="connsiteY4" fmla="*/ 137517 h 137517"/>
                <a:gd name="connsiteX5" fmla="*/ 45839 w 183356"/>
                <a:gd name="connsiteY5" fmla="*/ 91678 h 137517"/>
                <a:gd name="connsiteX6" fmla="*/ 0 w 183356"/>
                <a:gd name="connsiteY6" fmla="*/ 91678 h 137517"/>
                <a:gd name="connsiteX7" fmla="*/ 0 w 183356"/>
                <a:gd name="connsiteY7" fmla="*/ 0 h 137517"/>
                <a:gd name="connsiteX8" fmla="*/ 45839 w 183356"/>
                <a:gd name="connsiteY8" fmla="*/ 0 h 137517"/>
                <a:gd name="connsiteX0" fmla="*/ 183356 w 183356"/>
                <a:gd name="connsiteY0" fmla="*/ 0 h 137517"/>
                <a:gd name="connsiteX1" fmla="*/ 183356 w 183356"/>
                <a:gd name="connsiteY1" fmla="*/ 91678 h 137517"/>
                <a:gd name="connsiteX2" fmla="*/ 137517 w 183356"/>
                <a:gd name="connsiteY2" fmla="*/ 91678 h 137517"/>
                <a:gd name="connsiteX3" fmla="*/ 137517 w 183356"/>
                <a:gd name="connsiteY3" fmla="*/ 137517 h 137517"/>
                <a:gd name="connsiteX4" fmla="*/ 45839 w 183356"/>
                <a:gd name="connsiteY4" fmla="*/ 137517 h 137517"/>
                <a:gd name="connsiteX5" fmla="*/ 45839 w 183356"/>
                <a:gd name="connsiteY5" fmla="*/ 91678 h 137517"/>
                <a:gd name="connsiteX6" fmla="*/ 0 w 183356"/>
                <a:gd name="connsiteY6" fmla="*/ 91678 h 137517"/>
                <a:gd name="connsiteX7" fmla="*/ 0 w 183356"/>
                <a:gd name="connsiteY7" fmla="*/ 0 h 137517"/>
                <a:gd name="connsiteX0" fmla="*/ 183356 w 183356"/>
                <a:gd name="connsiteY0" fmla="*/ 91678 h 137517"/>
                <a:gd name="connsiteX1" fmla="*/ 137517 w 183356"/>
                <a:gd name="connsiteY1" fmla="*/ 91678 h 137517"/>
                <a:gd name="connsiteX2" fmla="*/ 137517 w 183356"/>
                <a:gd name="connsiteY2" fmla="*/ 137517 h 137517"/>
                <a:gd name="connsiteX3" fmla="*/ 45839 w 183356"/>
                <a:gd name="connsiteY3" fmla="*/ 137517 h 137517"/>
                <a:gd name="connsiteX4" fmla="*/ 45839 w 183356"/>
                <a:gd name="connsiteY4" fmla="*/ 91678 h 137517"/>
                <a:gd name="connsiteX5" fmla="*/ 0 w 183356"/>
                <a:gd name="connsiteY5" fmla="*/ 91678 h 137517"/>
                <a:gd name="connsiteX6" fmla="*/ 0 w 183356"/>
                <a:gd name="connsiteY6" fmla="*/ 0 h 137517"/>
                <a:gd name="connsiteX0" fmla="*/ 137517 w 137517"/>
                <a:gd name="connsiteY0" fmla="*/ 91678 h 137517"/>
                <a:gd name="connsiteX1" fmla="*/ 137517 w 137517"/>
                <a:gd name="connsiteY1" fmla="*/ 137517 h 137517"/>
                <a:gd name="connsiteX2" fmla="*/ 45839 w 137517"/>
                <a:gd name="connsiteY2" fmla="*/ 137517 h 137517"/>
                <a:gd name="connsiteX3" fmla="*/ 45839 w 137517"/>
                <a:gd name="connsiteY3" fmla="*/ 91678 h 137517"/>
                <a:gd name="connsiteX4" fmla="*/ 0 w 137517"/>
                <a:gd name="connsiteY4" fmla="*/ 91678 h 137517"/>
                <a:gd name="connsiteX5" fmla="*/ 0 w 137517"/>
                <a:gd name="connsiteY5" fmla="*/ 0 h 137517"/>
                <a:gd name="connsiteX0" fmla="*/ 93193 w 137517"/>
                <a:gd name="connsiteY0" fmla="*/ 197142 h 197142"/>
                <a:gd name="connsiteX1" fmla="*/ 137517 w 137517"/>
                <a:gd name="connsiteY1" fmla="*/ 137517 h 197142"/>
                <a:gd name="connsiteX2" fmla="*/ 45839 w 137517"/>
                <a:gd name="connsiteY2" fmla="*/ 137517 h 197142"/>
                <a:gd name="connsiteX3" fmla="*/ 45839 w 137517"/>
                <a:gd name="connsiteY3" fmla="*/ 91678 h 197142"/>
                <a:gd name="connsiteX4" fmla="*/ 0 w 137517"/>
                <a:gd name="connsiteY4" fmla="*/ 91678 h 197142"/>
                <a:gd name="connsiteX5" fmla="*/ 0 w 137517"/>
                <a:gd name="connsiteY5" fmla="*/ 0 h 197142"/>
                <a:gd name="connsiteX0" fmla="*/ 93193 w 96703"/>
                <a:gd name="connsiteY0" fmla="*/ 197142 h 197142"/>
                <a:gd name="connsiteX1" fmla="*/ 96703 w 96703"/>
                <a:gd name="connsiteY1" fmla="*/ 123589 h 197142"/>
                <a:gd name="connsiteX2" fmla="*/ 45839 w 96703"/>
                <a:gd name="connsiteY2" fmla="*/ 137517 h 197142"/>
                <a:gd name="connsiteX3" fmla="*/ 45839 w 96703"/>
                <a:gd name="connsiteY3" fmla="*/ 91678 h 197142"/>
                <a:gd name="connsiteX4" fmla="*/ 0 w 96703"/>
                <a:gd name="connsiteY4" fmla="*/ 91678 h 197142"/>
                <a:gd name="connsiteX5" fmla="*/ 0 w 96703"/>
                <a:gd name="connsiteY5" fmla="*/ 0 h 197142"/>
                <a:gd name="connsiteX0" fmla="*/ 93193 w 96703"/>
                <a:gd name="connsiteY0" fmla="*/ 197142 h 197142"/>
                <a:gd name="connsiteX1" fmla="*/ 96703 w 96703"/>
                <a:gd name="connsiteY1" fmla="*/ 123589 h 197142"/>
                <a:gd name="connsiteX2" fmla="*/ 45839 w 96703"/>
                <a:gd name="connsiteY2" fmla="*/ 137517 h 197142"/>
                <a:gd name="connsiteX3" fmla="*/ 57740 w 96703"/>
                <a:gd name="connsiteY3" fmla="*/ 55172 h 197142"/>
                <a:gd name="connsiteX4" fmla="*/ 0 w 96703"/>
                <a:gd name="connsiteY4" fmla="*/ 91678 h 197142"/>
                <a:gd name="connsiteX5" fmla="*/ 0 w 96703"/>
                <a:gd name="connsiteY5" fmla="*/ 0 h 197142"/>
                <a:gd name="connsiteX0" fmla="*/ 97246 w 100756"/>
                <a:gd name="connsiteY0" fmla="*/ 197142 h 197142"/>
                <a:gd name="connsiteX1" fmla="*/ 100756 w 100756"/>
                <a:gd name="connsiteY1" fmla="*/ 123589 h 197142"/>
                <a:gd name="connsiteX2" fmla="*/ 49892 w 100756"/>
                <a:gd name="connsiteY2" fmla="*/ 137517 h 197142"/>
                <a:gd name="connsiteX3" fmla="*/ 61793 w 100756"/>
                <a:gd name="connsiteY3" fmla="*/ 55172 h 197142"/>
                <a:gd name="connsiteX4" fmla="*/ 0 w 100756"/>
                <a:gd name="connsiteY4" fmla="*/ 100298 h 197142"/>
                <a:gd name="connsiteX5" fmla="*/ 4053 w 100756"/>
                <a:gd name="connsiteY5" fmla="*/ 0 h 197142"/>
                <a:gd name="connsiteX0" fmla="*/ 97246 w 100756"/>
                <a:gd name="connsiteY0" fmla="*/ 197142 h 197142"/>
                <a:gd name="connsiteX1" fmla="*/ 100756 w 100756"/>
                <a:gd name="connsiteY1" fmla="*/ 123589 h 197142"/>
                <a:gd name="connsiteX2" fmla="*/ 49892 w 100756"/>
                <a:gd name="connsiteY2" fmla="*/ 137517 h 197142"/>
                <a:gd name="connsiteX3" fmla="*/ 48235 w 100756"/>
                <a:gd name="connsiteY3" fmla="*/ 67217 h 197142"/>
                <a:gd name="connsiteX4" fmla="*/ 0 w 100756"/>
                <a:gd name="connsiteY4" fmla="*/ 100298 h 197142"/>
                <a:gd name="connsiteX5" fmla="*/ 4053 w 100756"/>
                <a:gd name="connsiteY5" fmla="*/ 0 h 197142"/>
                <a:gd name="connsiteX0" fmla="*/ 93321 w 100756"/>
                <a:gd name="connsiteY0" fmla="*/ 211084 h 211084"/>
                <a:gd name="connsiteX1" fmla="*/ 100756 w 100756"/>
                <a:gd name="connsiteY1" fmla="*/ 123589 h 211084"/>
                <a:gd name="connsiteX2" fmla="*/ 49892 w 100756"/>
                <a:gd name="connsiteY2" fmla="*/ 137517 h 211084"/>
                <a:gd name="connsiteX3" fmla="*/ 48235 w 100756"/>
                <a:gd name="connsiteY3" fmla="*/ 67217 h 211084"/>
                <a:gd name="connsiteX4" fmla="*/ 0 w 100756"/>
                <a:gd name="connsiteY4" fmla="*/ 100298 h 211084"/>
                <a:gd name="connsiteX5" fmla="*/ 4053 w 100756"/>
                <a:gd name="connsiteY5" fmla="*/ 0 h 2110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756" h="211084">
                  <a:moveTo>
                    <a:pt x="93321" y="211084"/>
                  </a:moveTo>
                  <a:lnTo>
                    <a:pt x="100756" y="123589"/>
                  </a:lnTo>
                  <a:lnTo>
                    <a:pt x="49892" y="137517"/>
                  </a:lnTo>
                  <a:cubicBezTo>
                    <a:pt x="49340" y="114084"/>
                    <a:pt x="48787" y="90650"/>
                    <a:pt x="48235" y="67217"/>
                  </a:cubicBezTo>
                  <a:lnTo>
                    <a:pt x="0" y="100298"/>
                  </a:lnTo>
                  <a:lnTo>
                    <a:pt x="4053" y="0"/>
                  </a:lnTo>
                </a:path>
              </a:pathLst>
            </a:custGeom>
            <a:noFill/>
            <a:ln w="19050" cap="flat" cmpd="sng" algn="ctr">
              <a:solidFill>
                <a:schemeClr val="bg1"/>
              </a:solidFill>
              <a:prstDash val="solid"/>
              <a:miter lim="800000"/>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en-US"/>
              </a:defPPr>
              <a:lvl1pPr marL="0" algn="l" defTabSz="537667" rtl="0" eaLnBrk="1" latinLnBrk="0" hangingPunct="1">
                <a:defRPr sz="1058" kern="1200">
                  <a:solidFill>
                    <a:schemeClr val="tx1"/>
                  </a:solidFill>
                  <a:latin typeface="+mn-lt"/>
                  <a:ea typeface="+mn-ea"/>
                  <a:cs typeface="+mn-cs"/>
                </a:defRPr>
              </a:lvl1pPr>
              <a:lvl2pPr marL="268834" algn="l" defTabSz="537667" rtl="0" eaLnBrk="1" latinLnBrk="0" hangingPunct="1">
                <a:defRPr sz="1058" kern="1200">
                  <a:solidFill>
                    <a:schemeClr val="tx1"/>
                  </a:solidFill>
                  <a:latin typeface="+mn-lt"/>
                  <a:ea typeface="+mn-ea"/>
                  <a:cs typeface="+mn-cs"/>
                </a:defRPr>
              </a:lvl2pPr>
              <a:lvl3pPr marL="537667" algn="l" defTabSz="537667" rtl="0" eaLnBrk="1" latinLnBrk="0" hangingPunct="1">
                <a:defRPr sz="1058" kern="1200">
                  <a:solidFill>
                    <a:schemeClr val="tx1"/>
                  </a:solidFill>
                  <a:latin typeface="+mn-lt"/>
                  <a:ea typeface="+mn-ea"/>
                  <a:cs typeface="+mn-cs"/>
                </a:defRPr>
              </a:lvl3pPr>
              <a:lvl4pPr marL="806501" algn="l" defTabSz="537667" rtl="0" eaLnBrk="1" latinLnBrk="0" hangingPunct="1">
                <a:defRPr sz="1058" kern="1200">
                  <a:solidFill>
                    <a:schemeClr val="tx1"/>
                  </a:solidFill>
                  <a:latin typeface="+mn-lt"/>
                  <a:ea typeface="+mn-ea"/>
                  <a:cs typeface="+mn-cs"/>
                </a:defRPr>
              </a:lvl4pPr>
              <a:lvl5pPr marL="1075334" algn="l" defTabSz="537667" rtl="0" eaLnBrk="1" latinLnBrk="0" hangingPunct="1">
                <a:defRPr sz="1058" kern="1200">
                  <a:solidFill>
                    <a:schemeClr val="tx1"/>
                  </a:solidFill>
                  <a:latin typeface="+mn-lt"/>
                  <a:ea typeface="+mn-ea"/>
                  <a:cs typeface="+mn-cs"/>
                </a:defRPr>
              </a:lvl5pPr>
              <a:lvl6pPr marL="1344168" algn="l" defTabSz="537667" rtl="0" eaLnBrk="1" latinLnBrk="0" hangingPunct="1">
                <a:defRPr sz="1058" kern="1200">
                  <a:solidFill>
                    <a:schemeClr val="tx1"/>
                  </a:solidFill>
                  <a:latin typeface="+mn-lt"/>
                  <a:ea typeface="+mn-ea"/>
                  <a:cs typeface="+mn-cs"/>
                </a:defRPr>
              </a:lvl6pPr>
              <a:lvl7pPr marL="1613002" algn="l" defTabSz="537667" rtl="0" eaLnBrk="1" latinLnBrk="0" hangingPunct="1">
                <a:defRPr sz="1058" kern="1200">
                  <a:solidFill>
                    <a:schemeClr val="tx1"/>
                  </a:solidFill>
                  <a:latin typeface="+mn-lt"/>
                  <a:ea typeface="+mn-ea"/>
                  <a:cs typeface="+mn-cs"/>
                </a:defRPr>
              </a:lvl7pPr>
              <a:lvl8pPr marL="1881835" algn="l" defTabSz="537667" rtl="0" eaLnBrk="1" latinLnBrk="0" hangingPunct="1">
                <a:defRPr sz="1058" kern="1200">
                  <a:solidFill>
                    <a:schemeClr val="tx1"/>
                  </a:solidFill>
                  <a:latin typeface="+mn-lt"/>
                  <a:ea typeface="+mn-ea"/>
                  <a:cs typeface="+mn-cs"/>
                </a:defRPr>
              </a:lvl8pPr>
              <a:lvl9pPr marL="2150669" algn="l" defTabSz="537667" rtl="0" eaLnBrk="1" latinLnBrk="0" hangingPunct="1">
                <a:defRPr sz="1058" kern="1200">
                  <a:solidFill>
                    <a:schemeClr val="tx1"/>
                  </a:solidFill>
                  <a:latin typeface="+mn-lt"/>
                  <a:ea typeface="+mn-ea"/>
                  <a:cs typeface="+mn-cs"/>
                </a:defRPr>
              </a:lvl9pPr>
            </a:lstStyle>
            <a:p>
              <a:pPr algn="ctr" defTabSz="1463675"/>
              <a:endParaRPr lang="en-US" sz="1000">
                <a:solidFill>
                  <a:schemeClr val="bg2"/>
                </a:solidFill>
              </a:endParaRPr>
            </a:p>
          </xdr:txBody>
        </xdr:sp>
      </xdr:grpSp>
      <xdr:sp macro="" textlink="">
        <xdr:nvSpPr>
          <xdr:cNvPr id="36" name="TextBox 51">
            <a:extLst>
              <a:ext uri="{FF2B5EF4-FFF2-40B4-BE49-F238E27FC236}">
                <a16:creationId xmlns:a16="http://schemas.microsoft.com/office/drawing/2014/main" xmlns="" id="{00000000-0008-0000-0400-000024000000}"/>
              </a:ext>
            </a:extLst>
          </xdr:cNvPr>
          <xdr:cNvSpPr txBox="1"/>
        </xdr:nvSpPr>
        <xdr:spPr bwMode="gray">
          <a:xfrm>
            <a:off x="7189868" y="2921512"/>
            <a:ext cx="671252" cy="384721"/>
          </a:xfrm>
          <a:prstGeom prst="rect">
            <a:avLst/>
          </a:prstGeom>
          <a:noFill/>
        </xdr:spPr>
        <xdr:txBody>
          <a:bodyPr wrap="square" lIns="0" tIns="0" rIns="0" bIns="0" rtlCol="0">
            <a:noAutofit/>
          </a:bodyPr>
          <a:lstStyle>
            <a:defPPr>
              <a:defRPr lang="en-US"/>
            </a:defPPr>
            <a:lvl1pPr marL="0" algn="l" defTabSz="537667" rtl="0" eaLnBrk="1" latinLnBrk="0" hangingPunct="1">
              <a:defRPr sz="1058" kern="1200">
                <a:solidFill>
                  <a:schemeClr val="tx1"/>
                </a:solidFill>
                <a:latin typeface="+mn-lt"/>
                <a:ea typeface="+mn-ea"/>
                <a:cs typeface="+mn-cs"/>
              </a:defRPr>
            </a:lvl1pPr>
            <a:lvl2pPr marL="268834" algn="l" defTabSz="537667" rtl="0" eaLnBrk="1" latinLnBrk="0" hangingPunct="1">
              <a:defRPr sz="1058" kern="1200">
                <a:solidFill>
                  <a:schemeClr val="tx1"/>
                </a:solidFill>
                <a:latin typeface="+mn-lt"/>
                <a:ea typeface="+mn-ea"/>
                <a:cs typeface="+mn-cs"/>
              </a:defRPr>
            </a:lvl2pPr>
            <a:lvl3pPr marL="537667" algn="l" defTabSz="537667" rtl="0" eaLnBrk="1" latinLnBrk="0" hangingPunct="1">
              <a:defRPr sz="1058" kern="1200">
                <a:solidFill>
                  <a:schemeClr val="tx1"/>
                </a:solidFill>
                <a:latin typeface="+mn-lt"/>
                <a:ea typeface="+mn-ea"/>
                <a:cs typeface="+mn-cs"/>
              </a:defRPr>
            </a:lvl3pPr>
            <a:lvl4pPr marL="806501" algn="l" defTabSz="537667" rtl="0" eaLnBrk="1" latinLnBrk="0" hangingPunct="1">
              <a:defRPr sz="1058" kern="1200">
                <a:solidFill>
                  <a:schemeClr val="tx1"/>
                </a:solidFill>
                <a:latin typeface="+mn-lt"/>
                <a:ea typeface="+mn-ea"/>
                <a:cs typeface="+mn-cs"/>
              </a:defRPr>
            </a:lvl4pPr>
            <a:lvl5pPr marL="1075334" algn="l" defTabSz="537667" rtl="0" eaLnBrk="1" latinLnBrk="0" hangingPunct="1">
              <a:defRPr sz="1058" kern="1200">
                <a:solidFill>
                  <a:schemeClr val="tx1"/>
                </a:solidFill>
                <a:latin typeface="+mn-lt"/>
                <a:ea typeface="+mn-ea"/>
                <a:cs typeface="+mn-cs"/>
              </a:defRPr>
            </a:lvl5pPr>
            <a:lvl6pPr marL="1344168" algn="l" defTabSz="537667" rtl="0" eaLnBrk="1" latinLnBrk="0" hangingPunct="1">
              <a:defRPr sz="1058" kern="1200">
                <a:solidFill>
                  <a:schemeClr val="tx1"/>
                </a:solidFill>
                <a:latin typeface="+mn-lt"/>
                <a:ea typeface="+mn-ea"/>
                <a:cs typeface="+mn-cs"/>
              </a:defRPr>
            </a:lvl6pPr>
            <a:lvl7pPr marL="1613002" algn="l" defTabSz="537667" rtl="0" eaLnBrk="1" latinLnBrk="0" hangingPunct="1">
              <a:defRPr sz="1058" kern="1200">
                <a:solidFill>
                  <a:schemeClr val="tx1"/>
                </a:solidFill>
                <a:latin typeface="+mn-lt"/>
                <a:ea typeface="+mn-ea"/>
                <a:cs typeface="+mn-cs"/>
              </a:defRPr>
            </a:lvl7pPr>
            <a:lvl8pPr marL="1881835" algn="l" defTabSz="537667" rtl="0" eaLnBrk="1" latinLnBrk="0" hangingPunct="1">
              <a:defRPr sz="1058" kern="1200">
                <a:solidFill>
                  <a:schemeClr val="tx1"/>
                </a:solidFill>
                <a:latin typeface="+mn-lt"/>
                <a:ea typeface="+mn-ea"/>
                <a:cs typeface="+mn-cs"/>
              </a:defRPr>
            </a:lvl8pPr>
            <a:lvl9pPr marL="2150669" algn="l" defTabSz="537667" rtl="0" eaLnBrk="1" latinLnBrk="0" hangingPunct="1">
              <a:defRPr sz="1058" kern="1200">
                <a:solidFill>
                  <a:schemeClr val="tx1"/>
                </a:solidFill>
                <a:latin typeface="+mn-lt"/>
                <a:ea typeface="+mn-ea"/>
                <a:cs typeface="+mn-cs"/>
              </a:defRPr>
            </a:lvl9pPr>
          </a:lstStyle>
          <a:p>
            <a:pPr algn="ctr"/>
            <a:r>
              <a:rPr lang="en-US" sz="2500">
                <a:solidFill>
                  <a:schemeClr val="accent6"/>
                </a:solidFill>
                <a:latin typeface="+mj-lt"/>
              </a:rPr>
              <a:t>15%</a:t>
            </a:r>
          </a:p>
        </xdr:txBody>
      </xdr:sp>
      <xdr:pic>
        <xdr:nvPicPr>
          <xdr:cNvPr id="39" name="Picture 7" descr="Calendar">
            <a:extLst>
              <a:ext uri="{FF2B5EF4-FFF2-40B4-BE49-F238E27FC236}">
                <a16:creationId xmlns:a16="http://schemas.microsoft.com/office/drawing/2014/main" xmlns="" id="{00000000-0008-0000-04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88334" y="3583960"/>
            <a:ext cx="274320" cy="28140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2</xdr:row>
      <xdr:rowOff>0</xdr:rowOff>
    </xdr:from>
    <xdr:to>
      <xdr:col>1</xdr:col>
      <xdr:colOff>33061</xdr:colOff>
      <xdr:row>18</xdr:row>
      <xdr:rowOff>137845</xdr:rowOff>
    </xdr:to>
    <xdr:grpSp>
      <xdr:nvGrpSpPr>
        <xdr:cNvPr id="38" name="Group 37">
          <a:extLst>
            <a:ext uri="{FF2B5EF4-FFF2-40B4-BE49-F238E27FC236}">
              <a16:creationId xmlns:a16="http://schemas.microsoft.com/office/drawing/2014/main" xmlns="" id="{029B4780-C6E6-4AE4-B64C-C44AED0D7E68}"/>
            </a:ext>
          </a:extLst>
        </xdr:cNvPr>
        <xdr:cNvGrpSpPr/>
      </xdr:nvGrpSpPr>
      <xdr:grpSpPr>
        <a:xfrm>
          <a:off x="0" y="1055688"/>
          <a:ext cx="1755499" cy="5281345"/>
          <a:chOff x="0" y="1055688"/>
          <a:chExt cx="1755499" cy="5282030"/>
        </a:xfrm>
      </xdr:grpSpPr>
      <xdr:sp macro="" textlink="">
        <xdr:nvSpPr>
          <xdr:cNvPr id="47" name="TextBox 46">
            <a:extLst>
              <a:ext uri="{FF2B5EF4-FFF2-40B4-BE49-F238E27FC236}">
                <a16:creationId xmlns:a16="http://schemas.microsoft.com/office/drawing/2014/main" xmlns="" id="{DE5834CF-AD99-47F6-94B6-ED7E263C0FBB}"/>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48" name="Group 47">
            <a:extLst>
              <a:ext uri="{FF2B5EF4-FFF2-40B4-BE49-F238E27FC236}">
                <a16:creationId xmlns:a16="http://schemas.microsoft.com/office/drawing/2014/main" xmlns="" id="{40C20B5A-4C6F-422F-8E39-380E251BC057}"/>
              </a:ext>
            </a:extLst>
          </xdr:cNvPr>
          <xdr:cNvGrpSpPr/>
        </xdr:nvGrpSpPr>
        <xdr:grpSpPr>
          <a:xfrm>
            <a:off x="0" y="1319156"/>
            <a:ext cx="1755499" cy="5018562"/>
            <a:chOff x="0" y="1319156"/>
            <a:chExt cx="1763436" cy="5018562"/>
          </a:xfrm>
        </xdr:grpSpPr>
        <xdr:sp macro="" textlink="">
          <xdr:nvSpPr>
            <xdr:cNvPr id="49" name="TextBox 48">
              <a:hlinkClick xmlns:r="http://schemas.openxmlformats.org/officeDocument/2006/relationships" r:id="rId5"/>
              <a:extLst>
                <a:ext uri="{FF2B5EF4-FFF2-40B4-BE49-F238E27FC236}">
                  <a16:creationId xmlns:a16="http://schemas.microsoft.com/office/drawing/2014/main" xmlns="" id="{0F80CEDF-ACEC-42C4-BB14-581C7B8B0901}"/>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0" name="TextBox 49">
              <a:hlinkClick xmlns:r="http://schemas.openxmlformats.org/officeDocument/2006/relationships" r:id="rId6"/>
              <a:extLst>
                <a:ext uri="{FF2B5EF4-FFF2-40B4-BE49-F238E27FC236}">
                  <a16:creationId xmlns:a16="http://schemas.microsoft.com/office/drawing/2014/main" xmlns="" id="{A25113B8-40B8-49CB-BCEB-0F15DA40AAA3}"/>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1" name="TextBox 50">
              <a:hlinkClick xmlns:r="http://schemas.openxmlformats.org/officeDocument/2006/relationships" r:id="rId7"/>
              <a:extLst>
                <a:ext uri="{FF2B5EF4-FFF2-40B4-BE49-F238E27FC236}">
                  <a16:creationId xmlns:a16="http://schemas.microsoft.com/office/drawing/2014/main" xmlns="" id="{460B039B-B729-4946-9470-11A0E0E6AFC5}"/>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2" name="TextBox 51">
              <a:hlinkClick xmlns:r="http://schemas.openxmlformats.org/officeDocument/2006/relationships" r:id="rId8"/>
              <a:extLst>
                <a:ext uri="{FF2B5EF4-FFF2-40B4-BE49-F238E27FC236}">
                  <a16:creationId xmlns:a16="http://schemas.microsoft.com/office/drawing/2014/main" xmlns="" id="{226AF787-F222-42B5-8D17-3E7AD88BB852}"/>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3" name="TextBox 52">
              <a:hlinkClick xmlns:r="http://schemas.openxmlformats.org/officeDocument/2006/relationships" r:id="rId9"/>
              <a:extLst>
                <a:ext uri="{FF2B5EF4-FFF2-40B4-BE49-F238E27FC236}">
                  <a16:creationId xmlns:a16="http://schemas.microsoft.com/office/drawing/2014/main" xmlns="" id="{D449DBC4-3E57-49B7-BC88-B2013E555BB7}"/>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54" name="TextBox 53">
              <a:hlinkClick xmlns:r="http://schemas.openxmlformats.org/officeDocument/2006/relationships" r:id="rId10"/>
              <a:extLst>
                <a:ext uri="{FF2B5EF4-FFF2-40B4-BE49-F238E27FC236}">
                  <a16:creationId xmlns:a16="http://schemas.microsoft.com/office/drawing/2014/main" xmlns="" id="{3D7F9F3A-86B0-4B6A-AED4-6BBBD2F3E7F0}"/>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55" name="TextBox 54">
              <a:hlinkClick xmlns:r="http://schemas.openxmlformats.org/officeDocument/2006/relationships" r:id="rId11"/>
              <a:extLst>
                <a:ext uri="{FF2B5EF4-FFF2-40B4-BE49-F238E27FC236}">
                  <a16:creationId xmlns:a16="http://schemas.microsoft.com/office/drawing/2014/main" xmlns="" id="{ECB5C35B-EB10-4CD1-800A-0778A5068C6A}"/>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56" name="TextBox 55">
              <a:hlinkClick xmlns:r="http://schemas.openxmlformats.org/officeDocument/2006/relationships" r:id="rId12"/>
              <a:extLst>
                <a:ext uri="{FF2B5EF4-FFF2-40B4-BE49-F238E27FC236}">
                  <a16:creationId xmlns:a16="http://schemas.microsoft.com/office/drawing/2014/main" xmlns="" id="{E91332D7-0075-4600-88A7-05514C20F039}"/>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57" name="TextBox 56">
              <a:hlinkClick xmlns:r="http://schemas.openxmlformats.org/officeDocument/2006/relationships" r:id="rId13"/>
              <a:extLst>
                <a:ext uri="{FF2B5EF4-FFF2-40B4-BE49-F238E27FC236}">
                  <a16:creationId xmlns:a16="http://schemas.microsoft.com/office/drawing/2014/main" xmlns="" id="{7DF5F1ED-690A-47D8-9E9F-B38F0F7E2282}"/>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14"/>
              <a:extLst>
                <a:ext uri="{FF2B5EF4-FFF2-40B4-BE49-F238E27FC236}">
                  <a16:creationId xmlns:a16="http://schemas.microsoft.com/office/drawing/2014/main" xmlns="" id="{5AFFD6CA-3495-4385-824F-F7F2B1177C22}"/>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15"/>
              <a:extLst>
                <a:ext uri="{FF2B5EF4-FFF2-40B4-BE49-F238E27FC236}">
                  <a16:creationId xmlns:a16="http://schemas.microsoft.com/office/drawing/2014/main" xmlns="" id="{7A8205B0-7D6B-4891-9A34-AF9D7F2221D9}"/>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16"/>
              <a:extLst>
                <a:ext uri="{FF2B5EF4-FFF2-40B4-BE49-F238E27FC236}">
                  <a16:creationId xmlns:a16="http://schemas.microsoft.com/office/drawing/2014/main" xmlns="" id="{7EEEB426-E7C1-4338-BCA9-07C65BD7002F}"/>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17"/>
              <a:extLst>
                <a:ext uri="{FF2B5EF4-FFF2-40B4-BE49-F238E27FC236}">
                  <a16:creationId xmlns:a16="http://schemas.microsoft.com/office/drawing/2014/main" xmlns="" id="{4C4A020C-202D-4D60-99A9-31165BA75715}"/>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8"/>
              <a:extLst>
                <a:ext uri="{FF2B5EF4-FFF2-40B4-BE49-F238E27FC236}">
                  <a16:creationId xmlns:a16="http://schemas.microsoft.com/office/drawing/2014/main" xmlns="" id="{A1191BE8-409D-478D-BB0C-DDBA7BB87E85}"/>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9"/>
              <a:extLst>
                <a:ext uri="{FF2B5EF4-FFF2-40B4-BE49-F238E27FC236}">
                  <a16:creationId xmlns:a16="http://schemas.microsoft.com/office/drawing/2014/main" xmlns="" id="{372D5A0F-999B-4634-9462-B253C171CFC4}"/>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20"/>
              <a:extLst>
                <a:ext uri="{FF2B5EF4-FFF2-40B4-BE49-F238E27FC236}">
                  <a16:creationId xmlns:a16="http://schemas.microsoft.com/office/drawing/2014/main" xmlns="" id="{2CFA09BD-5DC0-4A88-BB31-4B06F1CC5A53}"/>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21"/>
              <a:extLst>
                <a:ext uri="{FF2B5EF4-FFF2-40B4-BE49-F238E27FC236}">
                  <a16:creationId xmlns:a16="http://schemas.microsoft.com/office/drawing/2014/main" xmlns="" id="{F9027067-74FA-4804-818E-9C24B4D0DD37}"/>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22"/>
              <a:extLst>
                <a:ext uri="{FF2B5EF4-FFF2-40B4-BE49-F238E27FC236}">
                  <a16:creationId xmlns:a16="http://schemas.microsoft.com/office/drawing/2014/main" xmlns="" id="{0E024C69-4968-476F-9CA3-C652E76A4820}"/>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67" name="TextBox 66">
              <a:extLst>
                <a:ext uri="{FF2B5EF4-FFF2-40B4-BE49-F238E27FC236}">
                  <a16:creationId xmlns:a16="http://schemas.microsoft.com/office/drawing/2014/main" xmlns="" id="{FAE1104B-C0F1-42CE-BED3-C4595348E9D2}"/>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68" name="TextBox 67">
              <a:extLst>
                <a:ext uri="{FF2B5EF4-FFF2-40B4-BE49-F238E27FC236}">
                  <a16:creationId xmlns:a16="http://schemas.microsoft.com/office/drawing/2014/main" xmlns="" id="{0EFFA37D-A50F-4E00-904C-896DB5DCD4DE}"/>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xdr:from>
      <xdr:col>1</xdr:col>
      <xdr:colOff>247651</xdr:colOff>
      <xdr:row>3</xdr:row>
      <xdr:rowOff>38097</xdr:rowOff>
    </xdr:from>
    <xdr:to>
      <xdr:col>4</xdr:col>
      <xdr:colOff>571501</xdr:colOff>
      <xdr:row>20</xdr:row>
      <xdr:rowOff>190499</xdr:rowOff>
    </xdr:to>
    <xdr:sp macro="" textlink="">
      <xdr:nvSpPr>
        <xdr:cNvPr id="31" name="Line Callout 2 (No Border) 86">
          <a:extLst>
            <a:ext uri="{FF2B5EF4-FFF2-40B4-BE49-F238E27FC236}">
              <a16:creationId xmlns:a16="http://schemas.microsoft.com/office/drawing/2014/main" xmlns="" id="{00000000-0008-0000-0500-00001F000000}"/>
            </a:ext>
          </a:extLst>
        </xdr:cNvPr>
        <xdr:cNvSpPr/>
      </xdr:nvSpPr>
      <xdr:spPr bwMode="gray">
        <a:xfrm>
          <a:off x="1906589" y="1284285"/>
          <a:ext cx="2792412" cy="3589339"/>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a:solidFill>
                <a:schemeClr val="tx1"/>
              </a:solidFill>
              <a:effectLst/>
              <a:ea typeface="Times New Roman"/>
            </a:rPr>
            <a:t>The majority (59%) of respondents were doctoral</a:t>
          </a:r>
          <a:r>
            <a:rPr lang="en-US" sz="900" baseline="0">
              <a:solidFill>
                <a:schemeClr val="tx1"/>
              </a:solidFill>
              <a:effectLst/>
              <a:ea typeface="Times New Roman"/>
            </a:rPr>
            <a:t> students.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Most (77%) respondents lived in an off-campus apartment or house.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The majority of respondents were women, white, and heterosexual.</a:t>
          </a:r>
        </a:p>
        <a:p>
          <a:pPr marL="128016" marR="0" lvl="0" indent="-128016">
            <a:spcBef>
              <a:spcPts val="500"/>
            </a:spcBef>
            <a:spcAft>
              <a:spcPts val="0"/>
            </a:spcAft>
            <a:buSzPts val="800"/>
            <a:buFont typeface="Verdana"/>
            <a:buChar char="•"/>
          </a:pPr>
          <a:r>
            <a:rPr lang="en-US" sz="900" b="0" baseline="0">
              <a:solidFill>
                <a:schemeClr val="tx1"/>
              </a:solidFill>
              <a:effectLst/>
              <a:ea typeface="Times New Roman"/>
            </a:rPr>
            <a:t>Some additional characteristics of note: </a:t>
          </a:r>
        </a:p>
        <a:p>
          <a:pPr marL="585216" marR="0" lvl="1" indent="-128016">
            <a:spcBef>
              <a:spcPts val="500"/>
            </a:spcBef>
            <a:spcAft>
              <a:spcPts val="0"/>
            </a:spcAft>
            <a:buSzPts val="800"/>
            <a:buFont typeface="Verdana"/>
            <a:buChar char="•"/>
          </a:pPr>
          <a:r>
            <a:rPr lang="en-US" sz="900" b="0" baseline="0">
              <a:solidFill>
                <a:schemeClr val="tx1"/>
              </a:solidFill>
              <a:effectLst/>
              <a:ea typeface="Times New Roman"/>
            </a:rPr>
            <a:t>Nearly all (99%) of respondents were full-time students. </a:t>
          </a:r>
        </a:p>
        <a:p>
          <a:pPr marL="585216" marR="0" lvl="1" indent="-128016">
            <a:spcBef>
              <a:spcPts val="500"/>
            </a:spcBef>
            <a:spcAft>
              <a:spcPts val="0"/>
            </a:spcAft>
            <a:buSzPts val="800"/>
            <a:buFont typeface="Verdana"/>
            <a:buChar char="•"/>
          </a:pPr>
          <a:r>
            <a:rPr lang="en-US" sz="900" b="0" baseline="0">
              <a:solidFill>
                <a:schemeClr val="tx1"/>
              </a:solidFill>
              <a:effectLst/>
              <a:ea typeface="Times New Roman"/>
            </a:rPr>
            <a:t>Seventy-one percent (71%) of respondents participated in at least one student group. </a:t>
          </a:r>
        </a:p>
        <a:p>
          <a:pPr marL="585216" marR="0" lvl="1" indent="-128016">
            <a:spcBef>
              <a:spcPts val="500"/>
            </a:spcBef>
            <a:spcAft>
              <a:spcPts val="0"/>
            </a:spcAft>
            <a:buSzPts val="800"/>
            <a:buFont typeface="Verdana"/>
            <a:buChar char="•"/>
          </a:pPr>
          <a:r>
            <a:rPr lang="en-US" sz="900" b="0" baseline="0">
              <a:solidFill>
                <a:schemeClr val="tx1"/>
              </a:solidFill>
              <a:effectLst/>
              <a:ea typeface="Times New Roman"/>
            </a:rPr>
            <a:t>Fifteen percent (15%) of respondents had a mental disability. </a:t>
          </a:r>
        </a:p>
        <a:p>
          <a:pPr marL="585216" marR="0" lvl="1" indent="-128016">
            <a:spcBef>
              <a:spcPts val="500"/>
            </a:spcBef>
            <a:spcAft>
              <a:spcPts val="0"/>
            </a:spcAft>
            <a:buSzPts val="800"/>
            <a:buFont typeface="Verdana"/>
            <a:buChar char="•"/>
          </a:pPr>
          <a:r>
            <a:rPr lang="en-US" sz="900" b="0" baseline="0">
              <a:solidFill>
                <a:schemeClr val="tx1"/>
              </a:solidFill>
              <a:effectLst/>
              <a:ea typeface="Times New Roman"/>
            </a:rPr>
            <a:t>Nearly one-quarter (23%) of respondents were first-generation college students. </a:t>
          </a:r>
        </a:p>
      </xdr:txBody>
    </xdr:sp>
    <xdr:clientData/>
  </xdr:twoCellAnchor>
  <xdr:twoCellAnchor>
    <xdr:from>
      <xdr:col>8</xdr:col>
      <xdr:colOff>161923</xdr:colOff>
      <xdr:row>3</xdr:row>
      <xdr:rowOff>9524</xdr:rowOff>
    </xdr:from>
    <xdr:to>
      <xdr:col>10</xdr:col>
      <xdr:colOff>69394</xdr:colOff>
      <xdr:row>15</xdr:row>
      <xdr:rowOff>9524</xdr:rowOff>
    </xdr:to>
    <xdr:graphicFrame macro="">
      <xdr:nvGraphicFramePr>
        <xdr:cNvPr id="33" name="Chart 32">
          <a:extLst>
            <a:ext uri="{FF2B5EF4-FFF2-40B4-BE49-F238E27FC236}">
              <a16:creationId xmlns:a16="http://schemas.microsoft.com/office/drawing/2014/main" xmlns="" id="{00000000-0008-0000-05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710406</xdr:colOff>
      <xdr:row>3</xdr:row>
      <xdr:rowOff>23812</xdr:rowOff>
    </xdr:from>
    <xdr:to>
      <xdr:col>7</xdr:col>
      <xdr:colOff>351567</xdr:colOff>
      <xdr:row>15</xdr:row>
      <xdr:rowOff>7937</xdr:rowOff>
    </xdr:to>
    <xdr:graphicFrame macro="">
      <xdr:nvGraphicFramePr>
        <xdr:cNvPr id="4" name="Chart 3">
          <a:extLst>
            <a:ext uri="{FF2B5EF4-FFF2-40B4-BE49-F238E27FC236}">
              <a16:creationId xmlns:a16="http://schemas.microsoft.com/office/drawing/2014/main" xmlns="" id="{516AB9ED-8352-4495-8A3F-71D9D18E38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xdr:row>
      <xdr:rowOff>0</xdr:rowOff>
    </xdr:from>
    <xdr:to>
      <xdr:col>1</xdr:col>
      <xdr:colOff>17186</xdr:colOff>
      <xdr:row>28</xdr:row>
      <xdr:rowOff>129908</xdr:rowOff>
    </xdr:to>
    <xdr:grpSp>
      <xdr:nvGrpSpPr>
        <xdr:cNvPr id="55" name="Group 54">
          <a:extLst>
            <a:ext uri="{FF2B5EF4-FFF2-40B4-BE49-F238E27FC236}">
              <a16:creationId xmlns:a16="http://schemas.microsoft.com/office/drawing/2014/main" xmlns="" id="{3182F8C4-DF77-4D8B-B363-FC88534F325E}"/>
            </a:ext>
          </a:extLst>
        </xdr:cNvPr>
        <xdr:cNvGrpSpPr/>
      </xdr:nvGrpSpPr>
      <xdr:grpSpPr>
        <a:xfrm>
          <a:off x="0" y="1055688"/>
          <a:ext cx="1755499" cy="5281345"/>
          <a:chOff x="0" y="1055688"/>
          <a:chExt cx="1755499" cy="5282030"/>
        </a:xfrm>
      </xdr:grpSpPr>
      <xdr:sp macro="" textlink="">
        <xdr:nvSpPr>
          <xdr:cNvPr id="56" name="TextBox 55">
            <a:extLst>
              <a:ext uri="{FF2B5EF4-FFF2-40B4-BE49-F238E27FC236}">
                <a16:creationId xmlns:a16="http://schemas.microsoft.com/office/drawing/2014/main" xmlns="" id="{1EF209FC-41AC-4803-9306-4854FA39BF58}"/>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7" name="Group 56">
            <a:extLst>
              <a:ext uri="{FF2B5EF4-FFF2-40B4-BE49-F238E27FC236}">
                <a16:creationId xmlns:a16="http://schemas.microsoft.com/office/drawing/2014/main" xmlns="" id="{7553A64E-D555-42E5-AEC6-4627CDF6E58C}"/>
              </a:ext>
            </a:extLst>
          </xdr:cNvPr>
          <xdr:cNvGrpSpPr/>
        </xdr:nvGrpSpPr>
        <xdr:grpSpPr>
          <a:xfrm>
            <a:off x="0" y="1319156"/>
            <a:ext cx="1755499" cy="5018562"/>
            <a:chOff x="0" y="1319156"/>
            <a:chExt cx="1763436" cy="5018562"/>
          </a:xfrm>
        </xdr:grpSpPr>
        <xdr:sp macro="" textlink="">
          <xdr:nvSpPr>
            <xdr:cNvPr id="58" name="TextBox 57">
              <a:hlinkClick xmlns:r="http://schemas.openxmlformats.org/officeDocument/2006/relationships" r:id="rId4"/>
              <a:extLst>
                <a:ext uri="{FF2B5EF4-FFF2-40B4-BE49-F238E27FC236}">
                  <a16:creationId xmlns:a16="http://schemas.microsoft.com/office/drawing/2014/main" xmlns="" id="{364D01F9-B7FA-4DE1-A31E-8F3D1C8086BF}"/>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9" name="TextBox 58">
              <a:hlinkClick xmlns:r="http://schemas.openxmlformats.org/officeDocument/2006/relationships" r:id="rId5"/>
              <a:extLst>
                <a:ext uri="{FF2B5EF4-FFF2-40B4-BE49-F238E27FC236}">
                  <a16:creationId xmlns:a16="http://schemas.microsoft.com/office/drawing/2014/main" xmlns="" id="{21D29390-99BE-42FB-964A-58BE109C7967}"/>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60" name="TextBox 59">
              <a:hlinkClick xmlns:r="http://schemas.openxmlformats.org/officeDocument/2006/relationships" r:id="rId6"/>
              <a:extLst>
                <a:ext uri="{FF2B5EF4-FFF2-40B4-BE49-F238E27FC236}">
                  <a16:creationId xmlns:a16="http://schemas.microsoft.com/office/drawing/2014/main" xmlns="" id="{D3DCC565-CFA6-4978-878F-E4C9889C7C5B}"/>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7"/>
              <a:extLst>
                <a:ext uri="{FF2B5EF4-FFF2-40B4-BE49-F238E27FC236}">
                  <a16:creationId xmlns:a16="http://schemas.microsoft.com/office/drawing/2014/main" xmlns="" id="{C5F7FC88-8ADD-44EB-BFF8-35B23ED516F4}"/>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8"/>
              <a:extLst>
                <a:ext uri="{FF2B5EF4-FFF2-40B4-BE49-F238E27FC236}">
                  <a16:creationId xmlns:a16="http://schemas.microsoft.com/office/drawing/2014/main" xmlns="" id="{1EAF623B-F672-4B17-963E-5AA1C1A5B2B1}"/>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9"/>
              <a:extLst>
                <a:ext uri="{FF2B5EF4-FFF2-40B4-BE49-F238E27FC236}">
                  <a16:creationId xmlns:a16="http://schemas.microsoft.com/office/drawing/2014/main" xmlns="" id="{68C63049-6939-4FAC-81BA-486214E5580F}"/>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0"/>
              <a:extLst>
                <a:ext uri="{FF2B5EF4-FFF2-40B4-BE49-F238E27FC236}">
                  <a16:creationId xmlns:a16="http://schemas.microsoft.com/office/drawing/2014/main" xmlns="" id="{7D455E89-BFB1-45B1-843B-998DFABDCF03}"/>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1"/>
              <a:extLst>
                <a:ext uri="{FF2B5EF4-FFF2-40B4-BE49-F238E27FC236}">
                  <a16:creationId xmlns:a16="http://schemas.microsoft.com/office/drawing/2014/main" xmlns="" id="{96D00097-EA95-4632-AE65-B52A911FE5A4}"/>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2"/>
              <a:extLst>
                <a:ext uri="{FF2B5EF4-FFF2-40B4-BE49-F238E27FC236}">
                  <a16:creationId xmlns:a16="http://schemas.microsoft.com/office/drawing/2014/main" xmlns="" id="{92C7531B-3360-4A71-8184-6FF1856F4D9D}"/>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3"/>
              <a:extLst>
                <a:ext uri="{FF2B5EF4-FFF2-40B4-BE49-F238E27FC236}">
                  <a16:creationId xmlns:a16="http://schemas.microsoft.com/office/drawing/2014/main" xmlns="" id="{9E672C36-26ED-4E45-B457-CCCB15FA01D8}"/>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4"/>
              <a:extLst>
                <a:ext uri="{FF2B5EF4-FFF2-40B4-BE49-F238E27FC236}">
                  <a16:creationId xmlns:a16="http://schemas.microsoft.com/office/drawing/2014/main" xmlns="" id="{3B6359C7-844E-4205-8B5A-B16FDCFCBD69}"/>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5"/>
              <a:extLst>
                <a:ext uri="{FF2B5EF4-FFF2-40B4-BE49-F238E27FC236}">
                  <a16:creationId xmlns:a16="http://schemas.microsoft.com/office/drawing/2014/main" xmlns="" id="{0C9D14A1-F865-400E-B692-F92482B29398}"/>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6"/>
              <a:extLst>
                <a:ext uri="{FF2B5EF4-FFF2-40B4-BE49-F238E27FC236}">
                  <a16:creationId xmlns:a16="http://schemas.microsoft.com/office/drawing/2014/main" xmlns="" id="{DAFE5BBD-E709-409A-8D5A-32EF9106D206}"/>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7"/>
              <a:extLst>
                <a:ext uri="{FF2B5EF4-FFF2-40B4-BE49-F238E27FC236}">
                  <a16:creationId xmlns:a16="http://schemas.microsoft.com/office/drawing/2014/main" xmlns="" id="{8838BFEF-53E1-4D53-A7CF-F04FB443A978}"/>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18"/>
              <a:extLst>
                <a:ext uri="{FF2B5EF4-FFF2-40B4-BE49-F238E27FC236}">
                  <a16:creationId xmlns:a16="http://schemas.microsoft.com/office/drawing/2014/main" xmlns="" id="{8161B725-FDA0-43D0-9AB2-298A7E9CDD95}"/>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19"/>
              <a:extLst>
                <a:ext uri="{FF2B5EF4-FFF2-40B4-BE49-F238E27FC236}">
                  <a16:creationId xmlns:a16="http://schemas.microsoft.com/office/drawing/2014/main" xmlns="" id="{CBC48D6A-D4B2-4F86-A8A5-4F89F2DD6FCD}"/>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4" name="TextBox 73">
              <a:hlinkClick xmlns:r="http://schemas.openxmlformats.org/officeDocument/2006/relationships" r:id="rId20"/>
              <a:extLst>
                <a:ext uri="{FF2B5EF4-FFF2-40B4-BE49-F238E27FC236}">
                  <a16:creationId xmlns:a16="http://schemas.microsoft.com/office/drawing/2014/main" xmlns="" id="{60836169-82A5-4E49-A667-0747DC574CA8}"/>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5" name="TextBox 74">
              <a:hlinkClick xmlns:r="http://schemas.openxmlformats.org/officeDocument/2006/relationships" r:id="rId21"/>
              <a:extLst>
                <a:ext uri="{FF2B5EF4-FFF2-40B4-BE49-F238E27FC236}">
                  <a16:creationId xmlns:a16="http://schemas.microsoft.com/office/drawing/2014/main" xmlns="" id="{5D2FEB7B-F63D-4271-BC7A-BF046F221615}"/>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6" name="TextBox 75">
              <a:extLst>
                <a:ext uri="{FF2B5EF4-FFF2-40B4-BE49-F238E27FC236}">
                  <a16:creationId xmlns:a16="http://schemas.microsoft.com/office/drawing/2014/main" xmlns="" id="{98D4C48E-C6FD-45D2-A3F3-42AAFE701F6D}"/>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7" name="TextBox 76">
              <a:extLst>
                <a:ext uri="{FF2B5EF4-FFF2-40B4-BE49-F238E27FC236}">
                  <a16:creationId xmlns:a16="http://schemas.microsoft.com/office/drawing/2014/main" xmlns="" id="{8CC6A851-65AE-4A5E-A6C4-DB512683C3AE}"/>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0</xdr:col>
      <xdr:colOff>1563214</xdr:colOff>
      <xdr:row>0</xdr:row>
      <xdr:rowOff>681990</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29864" cy="548640"/>
        </a:xfrm>
        <a:prstGeom prst="rect">
          <a:avLst/>
        </a:prstGeom>
      </xdr:spPr>
    </xdr:pic>
    <xdr:clientData/>
  </xdr:twoCellAnchor>
  <xdr:twoCellAnchor editAs="absolute">
    <xdr:from>
      <xdr:col>1</xdr:col>
      <xdr:colOff>176213</xdr:colOff>
      <xdr:row>2</xdr:row>
      <xdr:rowOff>154779</xdr:rowOff>
    </xdr:from>
    <xdr:to>
      <xdr:col>4</xdr:col>
      <xdr:colOff>674688</xdr:colOff>
      <xdr:row>20</xdr:row>
      <xdr:rowOff>79375</xdr:rowOff>
    </xdr:to>
    <xdr:sp macro="" textlink="">
      <xdr:nvSpPr>
        <xdr:cNvPr id="3" name="Line Callout 2 (No Border) 86">
          <a:extLst>
            <a:ext uri="{FF2B5EF4-FFF2-40B4-BE49-F238E27FC236}">
              <a16:creationId xmlns:a16="http://schemas.microsoft.com/office/drawing/2014/main" xmlns="" id="{00000000-0008-0000-0600-000003000000}"/>
            </a:ext>
          </a:extLst>
        </xdr:cNvPr>
        <xdr:cNvSpPr/>
      </xdr:nvSpPr>
      <xdr:spPr bwMode="gray">
        <a:xfrm>
          <a:off x="1906588" y="1210467"/>
          <a:ext cx="2832100" cy="3559971"/>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a:solidFill>
                <a:schemeClr val="tx1"/>
              </a:solidFill>
              <a:effectLst/>
              <a:ea typeface="Times New Roman"/>
            </a:rPr>
            <a:t>Eleven percent (11%) of respondents seriously considered leaving this school. </a:t>
          </a:r>
        </a:p>
        <a:p>
          <a:pPr marL="128016" marR="0" lvl="0" indent="-128016">
            <a:spcBef>
              <a:spcPts val="500"/>
            </a:spcBef>
            <a:spcAft>
              <a:spcPts val="0"/>
            </a:spcAft>
            <a:buSzPts val="800"/>
            <a:buFont typeface="Verdana"/>
            <a:buChar char="•"/>
          </a:pPr>
          <a:r>
            <a:rPr lang="en-US" sz="900">
              <a:solidFill>
                <a:schemeClr val="tx1"/>
              </a:solidFill>
              <a:effectLst/>
              <a:ea typeface="Times New Roman"/>
            </a:rPr>
            <a:t>Respondents most commonly considered leaving because they struggled with mental health challenges or they didn't feel welcomed or supported at this school. </a:t>
          </a:r>
        </a:p>
        <a:p>
          <a:pPr marL="128016" marR="0" lvl="0" indent="-128016">
            <a:spcBef>
              <a:spcPts val="500"/>
            </a:spcBef>
            <a:spcAft>
              <a:spcPts val="0"/>
            </a:spcAft>
            <a:buSzPts val="800"/>
            <a:buFont typeface="Verdana"/>
            <a:buChar char="•"/>
          </a:pPr>
          <a:r>
            <a:rPr lang="en-US" sz="900">
              <a:solidFill>
                <a:schemeClr val="tx1"/>
              </a:solidFill>
              <a:effectLst/>
              <a:ea typeface="Times New Roman"/>
            </a:rPr>
            <a:t>Most (99%) respondents</a:t>
          </a:r>
          <a:r>
            <a:rPr lang="en-US" sz="900" baseline="0">
              <a:solidFill>
                <a:schemeClr val="tx1"/>
              </a:solidFill>
              <a:effectLst/>
              <a:ea typeface="Times New Roman"/>
            </a:rPr>
            <a:t> feel safe at this school.</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The majority of all respondents agree or strongly agree that faculty (88%) and administrators (85%) are genuinely concerned about their welfare, compared to 73% and 67%, respectively, for black respondents.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Thirty-one percent (31%) of all respondents of respondents think that faculty pre-judge their abilities based on identity or background, compared to 41% for Latino respondents.</a:t>
          </a:r>
        </a:p>
      </xdr:txBody>
    </xdr:sp>
    <xdr:clientData/>
  </xdr:twoCellAnchor>
  <xdr:twoCellAnchor editAs="absolute">
    <xdr:from>
      <xdr:col>5</xdr:col>
      <xdr:colOff>110331</xdr:colOff>
      <xdr:row>4</xdr:row>
      <xdr:rowOff>119061</xdr:rowOff>
    </xdr:from>
    <xdr:to>
      <xdr:col>12</xdr:col>
      <xdr:colOff>783431</xdr:colOff>
      <xdr:row>29</xdr:row>
      <xdr:rowOff>7939</xdr:rowOff>
    </xdr:to>
    <xdr:graphicFrame macro="">
      <xdr:nvGraphicFramePr>
        <xdr:cNvPr id="7" name="Chart 6">
          <a:extLst>
            <a:ext uri="{FF2B5EF4-FFF2-40B4-BE49-F238E27FC236}">
              <a16:creationId xmlns:a16="http://schemas.microsoft.com/office/drawing/2014/main" xmlns=""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178594</xdr:colOff>
      <xdr:row>20</xdr:row>
      <xdr:rowOff>134937</xdr:rowOff>
    </xdr:from>
    <xdr:to>
      <xdr:col>4</xdr:col>
      <xdr:colOff>666751</xdr:colOff>
      <xdr:row>29</xdr:row>
      <xdr:rowOff>7947</xdr:rowOff>
    </xdr:to>
    <xdr:sp macro="" textlink="">
      <xdr:nvSpPr>
        <xdr:cNvPr id="4" name="Rectangle 3">
          <a:extLst>
            <a:ext uri="{FF2B5EF4-FFF2-40B4-BE49-F238E27FC236}">
              <a16:creationId xmlns:a16="http://schemas.microsoft.com/office/drawing/2014/main" xmlns="" id="{00000000-0008-0000-0600-000004000000}"/>
            </a:ext>
          </a:extLst>
        </xdr:cNvPr>
        <xdr:cNvSpPr/>
      </xdr:nvSpPr>
      <xdr:spPr bwMode="gray">
        <a:xfrm>
          <a:off x="1908969" y="4826000"/>
          <a:ext cx="2821782" cy="162719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twoCellAnchor>
    <xdr:from>
      <xdr:col>0</xdr:col>
      <xdr:colOff>0</xdr:colOff>
      <xdr:row>2</xdr:row>
      <xdr:rowOff>0</xdr:rowOff>
    </xdr:from>
    <xdr:to>
      <xdr:col>1</xdr:col>
      <xdr:colOff>25124</xdr:colOff>
      <xdr:row>28</xdr:row>
      <xdr:rowOff>82283</xdr:rowOff>
    </xdr:to>
    <xdr:grpSp>
      <xdr:nvGrpSpPr>
        <xdr:cNvPr id="29" name="Group 28">
          <a:extLst>
            <a:ext uri="{FF2B5EF4-FFF2-40B4-BE49-F238E27FC236}">
              <a16:creationId xmlns:a16="http://schemas.microsoft.com/office/drawing/2014/main" xmlns="" id="{0D6E2B9E-5674-4D95-AD2F-FFF2D9C5CF58}"/>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EFCC8E2C-0604-4BDB-9138-323C6A1DB3AE}"/>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4" name="Group 53">
            <a:extLst>
              <a:ext uri="{FF2B5EF4-FFF2-40B4-BE49-F238E27FC236}">
                <a16:creationId xmlns:a16="http://schemas.microsoft.com/office/drawing/2014/main" xmlns="" id="{1E2F5865-B2FA-4DDC-816B-F8EEDF6AEE53}"/>
              </a:ext>
            </a:extLst>
          </xdr:cNvPr>
          <xdr:cNvGrpSpPr/>
        </xdr:nvGrpSpPr>
        <xdr:grpSpPr>
          <a:xfrm>
            <a:off x="0" y="1319156"/>
            <a:ext cx="1755499" cy="5018562"/>
            <a:chOff x="0" y="1319156"/>
            <a:chExt cx="1763436" cy="5018562"/>
          </a:xfrm>
        </xdr:grpSpPr>
        <xdr:sp macro="" textlink="">
          <xdr:nvSpPr>
            <xdr:cNvPr id="55" name="TextBox 54">
              <a:hlinkClick xmlns:r="http://schemas.openxmlformats.org/officeDocument/2006/relationships" r:id="rId3"/>
              <a:extLst>
                <a:ext uri="{FF2B5EF4-FFF2-40B4-BE49-F238E27FC236}">
                  <a16:creationId xmlns:a16="http://schemas.microsoft.com/office/drawing/2014/main" xmlns="" id="{DCABF8D8-F7EF-4B0F-9930-9C0CA08C254A}"/>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4"/>
              <a:extLst>
                <a:ext uri="{FF2B5EF4-FFF2-40B4-BE49-F238E27FC236}">
                  <a16:creationId xmlns:a16="http://schemas.microsoft.com/office/drawing/2014/main" xmlns="" id="{FD477E95-39F9-4A0A-B2DF-4F2B65E8115D}"/>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5"/>
              <a:extLst>
                <a:ext uri="{FF2B5EF4-FFF2-40B4-BE49-F238E27FC236}">
                  <a16:creationId xmlns:a16="http://schemas.microsoft.com/office/drawing/2014/main" xmlns="" id="{ACC69133-CE07-41A5-9C6A-8E671AB046C6}"/>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xmlns="" id="{B4C9583F-2A86-4136-BAF4-BF871CB80083}"/>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7"/>
              <a:extLst>
                <a:ext uri="{FF2B5EF4-FFF2-40B4-BE49-F238E27FC236}">
                  <a16:creationId xmlns:a16="http://schemas.microsoft.com/office/drawing/2014/main" xmlns="" id="{C473C230-45BA-47B3-98A4-DD7B389B27F3}"/>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xmlns="" id="{B6C9BC23-5BBD-4F83-ABC3-B3E8274FB7BA}"/>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9"/>
              <a:extLst>
                <a:ext uri="{FF2B5EF4-FFF2-40B4-BE49-F238E27FC236}">
                  <a16:creationId xmlns:a16="http://schemas.microsoft.com/office/drawing/2014/main" xmlns="" id="{BBB1A4E8-2130-48E5-BDF2-D69215E2ADF5}"/>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xmlns="" id="{97D183B1-F82D-4ECA-9FF8-49FEE6F7B8E8}"/>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xmlns="" id="{03EE04DE-3E6D-4F64-B4E3-C3A5318D3BAF}"/>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2"/>
              <a:extLst>
                <a:ext uri="{FF2B5EF4-FFF2-40B4-BE49-F238E27FC236}">
                  <a16:creationId xmlns:a16="http://schemas.microsoft.com/office/drawing/2014/main" xmlns="" id="{98922FC2-0C60-46EF-8113-E0846C7BF882}"/>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xmlns="" id="{9DFA9CE5-1E32-4D79-A413-B99794A34A5E}"/>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4"/>
              <a:extLst>
                <a:ext uri="{FF2B5EF4-FFF2-40B4-BE49-F238E27FC236}">
                  <a16:creationId xmlns:a16="http://schemas.microsoft.com/office/drawing/2014/main" xmlns="" id="{ADE33C9C-4E1A-4A62-8206-CDF356DA6F24}"/>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xmlns="" id="{7FBDA285-6372-48DE-A797-9725D286B668}"/>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xmlns="" id="{A1DD5235-5211-4026-8768-28DD11ACDB71}"/>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xmlns="" id="{43B7B34F-20CF-40A0-B89C-34D13710EE9E}"/>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8"/>
              <a:extLst>
                <a:ext uri="{FF2B5EF4-FFF2-40B4-BE49-F238E27FC236}">
                  <a16:creationId xmlns:a16="http://schemas.microsoft.com/office/drawing/2014/main" xmlns="" id="{40A423FA-71EF-40B9-AE1B-78C37728B0B4}"/>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9"/>
              <a:extLst>
                <a:ext uri="{FF2B5EF4-FFF2-40B4-BE49-F238E27FC236}">
                  <a16:creationId xmlns:a16="http://schemas.microsoft.com/office/drawing/2014/main" xmlns="" id="{433C4E80-949B-4456-B5CB-3A45C924CAB1}"/>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0"/>
              <a:extLst>
                <a:ext uri="{FF2B5EF4-FFF2-40B4-BE49-F238E27FC236}">
                  <a16:creationId xmlns:a16="http://schemas.microsoft.com/office/drawing/2014/main" xmlns="" id="{DB0915D6-5CEE-49B3-BD02-086639FE26AF}"/>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17C387CB-ECBD-4FBA-89A4-982760C786C3}"/>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266DC4A1-6335-4317-9478-3668040619EA}"/>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1529255</xdr:colOff>
      <xdr:row>0</xdr:row>
      <xdr:rowOff>541282</xdr:rowOff>
    </xdr:from>
    <xdr:to>
      <xdr:col>14</xdr:col>
      <xdr:colOff>2922659</xdr:colOff>
      <xdr:row>0</xdr:row>
      <xdr:rowOff>727210</xdr:rowOff>
    </xdr:to>
    <xdr:sp macro="" textlink="">
      <xdr:nvSpPr>
        <xdr:cNvPr id="4" name="TextBox 3">
          <a:extLst>
            <a:ext uri="{FF2B5EF4-FFF2-40B4-BE49-F238E27FC236}">
              <a16:creationId xmlns:a16="http://schemas.microsoft.com/office/drawing/2014/main" xmlns="" id="{00000000-0008-0000-0700-000004000000}"/>
            </a:ext>
          </a:extLst>
        </xdr:cNvPr>
        <xdr:cNvSpPr txBox="1"/>
      </xdr:nvSpPr>
      <xdr:spPr bwMode="gray">
        <a:xfrm>
          <a:off x="12441095" y="541282"/>
          <a:ext cx="0"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5" name="Picture 4">
          <a:extLst>
            <a:ext uri="{FF2B5EF4-FFF2-40B4-BE49-F238E27FC236}">
              <a16:creationId xmlns:a16="http://schemas.microsoft.com/office/drawing/2014/main" xmlns=""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editAs="absolute">
    <xdr:from>
      <xdr:col>1</xdr:col>
      <xdr:colOff>64634</xdr:colOff>
      <xdr:row>2</xdr:row>
      <xdr:rowOff>149677</xdr:rowOff>
    </xdr:from>
    <xdr:to>
      <xdr:col>5</xdr:col>
      <xdr:colOff>11906</xdr:colOff>
      <xdr:row>22</xdr:row>
      <xdr:rowOff>134937</xdr:rowOff>
    </xdr:to>
    <xdr:sp macro="" textlink="">
      <xdr:nvSpPr>
        <xdr:cNvPr id="6" name="Line Callout 2 (No Border) 86">
          <a:extLst>
            <a:ext uri="{FF2B5EF4-FFF2-40B4-BE49-F238E27FC236}">
              <a16:creationId xmlns:a16="http://schemas.microsoft.com/office/drawing/2014/main" xmlns="" id="{00000000-0008-0000-0700-000006000000}"/>
            </a:ext>
          </a:extLst>
        </xdr:cNvPr>
        <xdr:cNvSpPr/>
      </xdr:nvSpPr>
      <xdr:spPr bwMode="gray">
        <a:xfrm>
          <a:off x="1795009" y="1205365"/>
          <a:ext cx="2646022" cy="4081010"/>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The number of black respondents was lower than 15 for this question/series of questions and were removed from the drop-down menu. The data for this group remains in aggregate (all respondents).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The majority of all respondents have positive experiences with diversity and inclusion on campus.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The majority of all respondents think that diversity is reflected in the faculty (89%), student body (88%), and administrators (75%).</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Thirty-eight percent (38%) of all respondents feel like they need to hide some aspect of their identity to fit in.</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Since coming to school, respondents have learned most about diversity topics like socioeconomic status and class, race and ethnicity, and sexual orientation.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have primarily learned about or become more aware of diversity by talking with friends.</a:t>
          </a:r>
        </a:p>
      </xdr:txBody>
    </xdr:sp>
    <xdr:clientData/>
  </xdr:twoCellAnchor>
  <xdr:twoCellAnchor>
    <xdr:from>
      <xdr:col>5</xdr:col>
      <xdr:colOff>273842</xdr:colOff>
      <xdr:row>4</xdr:row>
      <xdr:rowOff>96270</xdr:rowOff>
    </xdr:from>
    <xdr:to>
      <xdr:col>14</xdr:col>
      <xdr:colOff>83343</xdr:colOff>
      <xdr:row>23</xdr:row>
      <xdr:rowOff>140493</xdr:rowOff>
    </xdr:to>
    <xdr:graphicFrame macro="">
      <xdr:nvGraphicFramePr>
        <xdr:cNvPr id="2" name="Chart 1">
          <a:extLst>
            <a:ext uri="{FF2B5EF4-FFF2-40B4-BE49-F238E27FC236}">
              <a16:creationId xmlns:a16="http://schemas.microsoft.com/office/drawing/2014/main" xmlns=""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1</xdr:col>
      <xdr:colOff>25124</xdr:colOff>
      <xdr:row>28</xdr:row>
      <xdr:rowOff>74345</xdr:rowOff>
    </xdr:to>
    <xdr:grpSp>
      <xdr:nvGrpSpPr>
        <xdr:cNvPr id="29" name="Group 28">
          <a:extLst>
            <a:ext uri="{FF2B5EF4-FFF2-40B4-BE49-F238E27FC236}">
              <a16:creationId xmlns:a16="http://schemas.microsoft.com/office/drawing/2014/main" xmlns="" id="{1FE90F86-E55A-4BCE-B223-C3595E407631}"/>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217BA402-C54C-48A6-8C3C-FDA30A59F12A}"/>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4" name="Group 53">
            <a:extLst>
              <a:ext uri="{FF2B5EF4-FFF2-40B4-BE49-F238E27FC236}">
                <a16:creationId xmlns:a16="http://schemas.microsoft.com/office/drawing/2014/main" xmlns="" id="{12D12CD3-F7AD-46A0-B73B-A302EE8214E8}"/>
              </a:ext>
            </a:extLst>
          </xdr:cNvPr>
          <xdr:cNvGrpSpPr/>
        </xdr:nvGrpSpPr>
        <xdr:grpSpPr>
          <a:xfrm>
            <a:off x="0" y="1319156"/>
            <a:ext cx="1755499" cy="5018562"/>
            <a:chOff x="0" y="1319156"/>
            <a:chExt cx="1763436" cy="5018562"/>
          </a:xfrm>
        </xdr:grpSpPr>
        <xdr:sp macro="" textlink="">
          <xdr:nvSpPr>
            <xdr:cNvPr id="55" name="TextBox 54">
              <a:hlinkClick xmlns:r="http://schemas.openxmlformats.org/officeDocument/2006/relationships" r:id="rId3"/>
              <a:extLst>
                <a:ext uri="{FF2B5EF4-FFF2-40B4-BE49-F238E27FC236}">
                  <a16:creationId xmlns:a16="http://schemas.microsoft.com/office/drawing/2014/main" xmlns="" id="{7BE56A65-42C5-4D5C-912F-C20F4DEBA13B}"/>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4"/>
              <a:extLst>
                <a:ext uri="{FF2B5EF4-FFF2-40B4-BE49-F238E27FC236}">
                  <a16:creationId xmlns:a16="http://schemas.microsoft.com/office/drawing/2014/main" xmlns="" id="{61617F20-A937-4C0D-839D-21658A1704A7}"/>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5"/>
              <a:extLst>
                <a:ext uri="{FF2B5EF4-FFF2-40B4-BE49-F238E27FC236}">
                  <a16:creationId xmlns:a16="http://schemas.microsoft.com/office/drawing/2014/main" xmlns="" id="{89AC1A39-06C5-4F83-A257-2F5CCB26BBB8}"/>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xmlns="" id="{47CC8462-2686-44F4-A2EE-A4DA5D1922E4}"/>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7"/>
              <a:extLst>
                <a:ext uri="{FF2B5EF4-FFF2-40B4-BE49-F238E27FC236}">
                  <a16:creationId xmlns:a16="http://schemas.microsoft.com/office/drawing/2014/main" xmlns="" id="{8BC067EC-D5CF-44C3-A322-EEEA382472EC}"/>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xmlns="" id="{9CB900BF-AE33-4028-B4F1-A5E0A2F84454}"/>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9"/>
              <a:extLst>
                <a:ext uri="{FF2B5EF4-FFF2-40B4-BE49-F238E27FC236}">
                  <a16:creationId xmlns:a16="http://schemas.microsoft.com/office/drawing/2014/main" xmlns="" id="{8892E692-5D6F-4F0D-8979-FF2870C15D21}"/>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xmlns="" id="{97C1E54D-B75D-46E5-9BB5-D25A292E8D75}"/>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xmlns="" id="{DFBF5445-007D-43F5-9F0B-8C076EC61DF8}"/>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2"/>
              <a:extLst>
                <a:ext uri="{FF2B5EF4-FFF2-40B4-BE49-F238E27FC236}">
                  <a16:creationId xmlns:a16="http://schemas.microsoft.com/office/drawing/2014/main" xmlns="" id="{DE0A6B6B-F3F4-48EF-9DF9-99826797CE72}"/>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xmlns="" id="{9E655299-E415-4143-B08A-A9A4C7D15774}"/>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4"/>
              <a:extLst>
                <a:ext uri="{FF2B5EF4-FFF2-40B4-BE49-F238E27FC236}">
                  <a16:creationId xmlns:a16="http://schemas.microsoft.com/office/drawing/2014/main" xmlns="" id="{3ECF35F9-C5F9-4198-BBD0-CEAC99F9C704}"/>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xmlns="" id="{F54D9B82-CD2E-407B-8B1C-77BB5CB952FD}"/>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xmlns="" id="{0D875188-9D8B-4091-BE59-7B20B1BFBEE5}"/>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xmlns="" id="{880CB338-A9A2-4E66-90BE-35F58A906C15}"/>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8"/>
              <a:extLst>
                <a:ext uri="{FF2B5EF4-FFF2-40B4-BE49-F238E27FC236}">
                  <a16:creationId xmlns:a16="http://schemas.microsoft.com/office/drawing/2014/main" xmlns="" id="{4CC736FC-8F0C-4DB1-9F5B-37884EC55075}"/>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9"/>
              <a:extLst>
                <a:ext uri="{FF2B5EF4-FFF2-40B4-BE49-F238E27FC236}">
                  <a16:creationId xmlns:a16="http://schemas.microsoft.com/office/drawing/2014/main" xmlns="" id="{870B8540-EED8-4F99-9B50-F23AA853505F}"/>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0"/>
              <a:extLst>
                <a:ext uri="{FF2B5EF4-FFF2-40B4-BE49-F238E27FC236}">
                  <a16:creationId xmlns:a16="http://schemas.microsoft.com/office/drawing/2014/main" xmlns="" id="{CE01FF7C-2447-44A4-830D-833FE426FAD9}"/>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DCACC934-6B77-40B3-8C86-24D794FF8493}"/>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4458004B-1973-421C-B998-B7701A338A9B}"/>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1529255</xdr:colOff>
      <xdr:row>0</xdr:row>
      <xdr:rowOff>541282</xdr:rowOff>
    </xdr:from>
    <xdr:to>
      <xdr:col>16</xdr:col>
      <xdr:colOff>2922659</xdr:colOff>
      <xdr:row>0</xdr:row>
      <xdr:rowOff>727210</xdr:rowOff>
    </xdr:to>
    <xdr:sp macro="" textlink="">
      <xdr:nvSpPr>
        <xdr:cNvPr id="2" name="TextBox 1">
          <a:extLst>
            <a:ext uri="{FF2B5EF4-FFF2-40B4-BE49-F238E27FC236}">
              <a16:creationId xmlns:a16="http://schemas.microsoft.com/office/drawing/2014/main" xmlns="" id="{00000000-0008-0000-0800-000002000000}"/>
            </a:ext>
          </a:extLst>
        </xdr:cNvPr>
        <xdr:cNvSpPr txBox="1"/>
      </xdr:nvSpPr>
      <xdr:spPr bwMode="gray">
        <a:xfrm>
          <a:off x="12444905" y="541282"/>
          <a:ext cx="2754"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3" name="Picture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editAs="absolute">
    <xdr:from>
      <xdr:col>1</xdr:col>
      <xdr:colOff>71439</xdr:colOff>
      <xdr:row>2</xdr:row>
      <xdr:rowOff>130969</xdr:rowOff>
    </xdr:from>
    <xdr:to>
      <xdr:col>4</xdr:col>
      <xdr:colOff>498475</xdr:colOff>
      <xdr:row>17</xdr:row>
      <xdr:rowOff>142875</xdr:rowOff>
    </xdr:to>
    <xdr:sp macro="" textlink="">
      <xdr:nvSpPr>
        <xdr:cNvPr id="5" name="Line Callout 2 (No Border) 86">
          <a:extLst>
            <a:ext uri="{FF2B5EF4-FFF2-40B4-BE49-F238E27FC236}">
              <a16:creationId xmlns:a16="http://schemas.microsoft.com/office/drawing/2014/main" xmlns="" id="{00000000-0008-0000-0800-000005000000}"/>
            </a:ext>
          </a:extLst>
        </xdr:cNvPr>
        <xdr:cNvSpPr/>
      </xdr:nvSpPr>
      <xdr:spPr bwMode="gray">
        <a:xfrm>
          <a:off x="1801814" y="1186657"/>
          <a:ext cx="2832099" cy="3020218"/>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are most aware of services addressing the needs of students with disabilities.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are least aware of services supporting religious students, but most commonly used and/or volunteered/worked with services for those students.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Forty-eight percent (48%) of respondents heard about programs, activities, or events that promote diversity and inclusion several times a semester.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Forty-two percent (42%) of respondents frequently or sometimes attend related programs, activities, or events on campus.</a:t>
          </a:r>
        </a:p>
      </xdr:txBody>
    </xdr:sp>
    <xdr:clientData/>
  </xdr:twoCellAnchor>
  <xdr:twoCellAnchor>
    <xdr:from>
      <xdr:col>4</xdr:col>
      <xdr:colOff>762000</xdr:colOff>
      <xdr:row>2</xdr:row>
      <xdr:rowOff>146446</xdr:rowOff>
    </xdr:from>
    <xdr:to>
      <xdr:col>16</xdr:col>
      <xdr:colOff>500062</xdr:colOff>
      <xdr:row>21</xdr:row>
      <xdr:rowOff>297656</xdr:rowOff>
    </xdr:to>
    <xdr:graphicFrame macro="">
      <xdr:nvGraphicFramePr>
        <xdr:cNvPr id="6" name="Chart 5">
          <a:extLst>
            <a:ext uri="{FF2B5EF4-FFF2-40B4-BE49-F238E27FC236}">
              <a16:creationId xmlns:a16="http://schemas.microsoft.com/office/drawing/2014/main" xmlns=""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1</xdr:col>
      <xdr:colOff>25124</xdr:colOff>
      <xdr:row>26</xdr:row>
      <xdr:rowOff>185470</xdr:rowOff>
    </xdr:to>
    <xdr:grpSp>
      <xdr:nvGrpSpPr>
        <xdr:cNvPr id="29" name="Group 28">
          <a:extLst>
            <a:ext uri="{FF2B5EF4-FFF2-40B4-BE49-F238E27FC236}">
              <a16:creationId xmlns:a16="http://schemas.microsoft.com/office/drawing/2014/main" xmlns="" id="{34104694-1F38-43DD-B5AE-1C8DFC24475F}"/>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EA6B4F1F-957C-4620-8D4E-A5CF45E20006}"/>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4" name="Group 53">
            <a:extLst>
              <a:ext uri="{FF2B5EF4-FFF2-40B4-BE49-F238E27FC236}">
                <a16:creationId xmlns:a16="http://schemas.microsoft.com/office/drawing/2014/main" xmlns="" id="{EB089122-C078-48DA-BDA3-9B9B45055220}"/>
              </a:ext>
            </a:extLst>
          </xdr:cNvPr>
          <xdr:cNvGrpSpPr/>
        </xdr:nvGrpSpPr>
        <xdr:grpSpPr>
          <a:xfrm>
            <a:off x="0" y="1319156"/>
            <a:ext cx="1755499" cy="5018562"/>
            <a:chOff x="0" y="1319156"/>
            <a:chExt cx="1763436" cy="5018562"/>
          </a:xfrm>
        </xdr:grpSpPr>
        <xdr:sp macro="" textlink="">
          <xdr:nvSpPr>
            <xdr:cNvPr id="55" name="TextBox 54">
              <a:hlinkClick xmlns:r="http://schemas.openxmlformats.org/officeDocument/2006/relationships" r:id="rId3"/>
              <a:extLst>
                <a:ext uri="{FF2B5EF4-FFF2-40B4-BE49-F238E27FC236}">
                  <a16:creationId xmlns:a16="http://schemas.microsoft.com/office/drawing/2014/main" xmlns="" id="{95051C85-266A-4E1A-84BA-C53E11C1500C}"/>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4"/>
              <a:extLst>
                <a:ext uri="{FF2B5EF4-FFF2-40B4-BE49-F238E27FC236}">
                  <a16:creationId xmlns:a16="http://schemas.microsoft.com/office/drawing/2014/main" xmlns="" id="{44F423FD-4AA6-4349-8DD1-4F28940FE39E}"/>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5"/>
              <a:extLst>
                <a:ext uri="{FF2B5EF4-FFF2-40B4-BE49-F238E27FC236}">
                  <a16:creationId xmlns:a16="http://schemas.microsoft.com/office/drawing/2014/main" xmlns="" id="{758BEEEC-0751-4099-93D6-3E23EEFB225E}"/>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xmlns="" id="{EDC3367B-5110-47CB-AB15-B3484648B953}"/>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7"/>
              <a:extLst>
                <a:ext uri="{FF2B5EF4-FFF2-40B4-BE49-F238E27FC236}">
                  <a16:creationId xmlns:a16="http://schemas.microsoft.com/office/drawing/2014/main" xmlns="" id="{17E848EA-E36F-4B6E-A7DF-1675EE66FE20}"/>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xmlns="" id="{0FB67AB1-22E5-4816-825D-1F270B39EBD0}"/>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9"/>
              <a:extLst>
                <a:ext uri="{FF2B5EF4-FFF2-40B4-BE49-F238E27FC236}">
                  <a16:creationId xmlns:a16="http://schemas.microsoft.com/office/drawing/2014/main" xmlns="" id="{D04FFF9A-06E2-4C94-ADB0-545F24557530}"/>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xmlns="" id="{F3F0CE76-AD5E-4F46-BCB8-0AFE72905EEF}"/>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xmlns="" id="{03F8E0B1-D1B3-47FE-941A-3DB22B5DE62D}"/>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2"/>
              <a:extLst>
                <a:ext uri="{FF2B5EF4-FFF2-40B4-BE49-F238E27FC236}">
                  <a16:creationId xmlns:a16="http://schemas.microsoft.com/office/drawing/2014/main" xmlns="" id="{46556CE3-8C6F-47C3-9DBD-21DBDAA3160C}"/>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xmlns="" id="{6987B5DA-4C92-47AA-BB89-374DD04E652D}"/>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4"/>
              <a:extLst>
                <a:ext uri="{FF2B5EF4-FFF2-40B4-BE49-F238E27FC236}">
                  <a16:creationId xmlns:a16="http://schemas.microsoft.com/office/drawing/2014/main" xmlns="" id="{E816D08A-0CFC-4A1F-8435-FB079709BD2C}"/>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xmlns="" id="{4DC36F1F-AC26-4595-BDDA-14692039147F}"/>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xmlns="" id="{3B2F3218-642C-4ACC-8402-985BC0F95851}"/>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xmlns="" id="{AE6BA43D-27B6-4005-9FF4-D604240950D7}"/>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8"/>
              <a:extLst>
                <a:ext uri="{FF2B5EF4-FFF2-40B4-BE49-F238E27FC236}">
                  <a16:creationId xmlns:a16="http://schemas.microsoft.com/office/drawing/2014/main" xmlns="" id="{64B6B362-757F-4137-9420-0F000D0595A1}"/>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9"/>
              <a:extLst>
                <a:ext uri="{FF2B5EF4-FFF2-40B4-BE49-F238E27FC236}">
                  <a16:creationId xmlns:a16="http://schemas.microsoft.com/office/drawing/2014/main" xmlns="" id="{38FE80E2-43A5-477F-923F-10442E9DA18E}"/>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0"/>
              <a:extLst>
                <a:ext uri="{FF2B5EF4-FFF2-40B4-BE49-F238E27FC236}">
                  <a16:creationId xmlns:a16="http://schemas.microsoft.com/office/drawing/2014/main" xmlns="" id="{1ED10CF8-AF80-45D1-8914-24647C68D983}"/>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60269C46-DBEE-47C0-8795-F6629D928121}"/>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1333C65D-194B-4BD9-9207-C5BC5D435C49}"/>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1529255</xdr:colOff>
      <xdr:row>0</xdr:row>
      <xdr:rowOff>541282</xdr:rowOff>
    </xdr:from>
    <xdr:to>
      <xdr:col>17</xdr:col>
      <xdr:colOff>2922659</xdr:colOff>
      <xdr:row>0</xdr:row>
      <xdr:rowOff>727210</xdr:rowOff>
    </xdr:to>
    <xdr:sp macro="" textlink="">
      <xdr:nvSpPr>
        <xdr:cNvPr id="2" name="TextBox 1">
          <a:extLst>
            <a:ext uri="{FF2B5EF4-FFF2-40B4-BE49-F238E27FC236}">
              <a16:creationId xmlns:a16="http://schemas.microsoft.com/office/drawing/2014/main" xmlns="" id="{00000000-0008-0000-0900-000002000000}"/>
            </a:ext>
          </a:extLst>
        </xdr:cNvPr>
        <xdr:cNvSpPr txBox="1"/>
      </xdr:nvSpPr>
      <xdr:spPr bwMode="gray">
        <a:xfrm>
          <a:off x="12444905" y="541282"/>
          <a:ext cx="2754"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3" name="Pictur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editAs="absolute">
    <xdr:from>
      <xdr:col>1</xdr:col>
      <xdr:colOff>73819</xdr:colOff>
      <xdr:row>2</xdr:row>
      <xdr:rowOff>133349</xdr:rowOff>
    </xdr:from>
    <xdr:to>
      <xdr:col>5</xdr:col>
      <xdr:colOff>119061</xdr:colOff>
      <xdr:row>21</xdr:row>
      <xdr:rowOff>95250</xdr:rowOff>
    </xdr:to>
    <xdr:sp macro="" textlink="">
      <xdr:nvSpPr>
        <xdr:cNvPr id="5" name="Line Callout 2 (No Border) 86">
          <a:extLst>
            <a:ext uri="{FF2B5EF4-FFF2-40B4-BE49-F238E27FC236}">
              <a16:creationId xmlns:a16="http://schemas.microsoft.com/office/drawing/2014/main" xmlns="" id="{00000000-0008-0000-0900-000005000000}"/>
            </a:ext>
          </a:extLst>
        </xdr:cNvPr>
        <xdr:cNvSpPr/>
      </xdr:nvSpPr>
      <xdr:spPr bwMode="gray">
        <a:xfrm>
          <a:off x="1804194" y="1189037"/>
          <a:ext cx="3005930" cy="4113213"/>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Fifteen percent (15%) of respondents reported that someone shunned, ignored, or intimidated them, or acted directly or indirectly toward them in an offensive or hostile manner that interfered with their ability to learn and work once or more than once since the beginning of the school year.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experienced an instructor making verbal comments that were hostile or offensive to them.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believed the discrimination or harassment to be based on a miscellaneous factor.</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reported that the incident occurred in class.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Sixteen percent (16%) of respondents formally reported the incident to the school.</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told a roommate, friend, or classmate about the incident.</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chose not to report or tell someone about the incident because they did not think it was serious enough to report. </a:t>
          </a:r>
        </a:p>
      </xdr:txBody>
    </xdr:sp>
    <xdr:clientData/>
  </xdr:twoCellAnchor>
  <xdr:twoCellAnchor>
    <xdr:from>
      <xdr:col>13</xdr:col>
      <xdr:colOff>23813</xdr:colOff>
      <xdr:row>2</xdr:row>
      <xdr:rowOff>146445</xdr:rowOff>
    </xdr:from>
    <xdr:to>
      <xdr:col>17</xdr:col>
      <xdr:colOff>750095</xdr:colOff>
      <xdr:row>14</xdr:row>
      <xdr:rowOff>154781</xdr:rowOff>
    </xdr:to>
    <xdr:graphicFrame macro="">
      <xdr:nvGraphicFramePr>
        <xdr:cNvPr id="6" name="Chart 5">
          <a:extLst>
            <a:ext uri="{FF2B5EF4-FFF2-40B4-BE49-F238E27FC236}">
              <a16:creationId xmlns:a16="http://schemas.microsoft.com/office/drawing/2014/main" xmlns=""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1</xdr:col>
      <xdr:colOff>25124</xdr:colOff>
      <xdr:row>26</xdr:row>
      <xdr:rowOff>177533</xdr:rowOff>
    </xdr:to>
    <xdr:grpSp>
      <xdr:nvGrpSpPr>
        <xdr:cNvPr id="29" name="Group 28">
          <a:extLst>
            <a:ext uri="{FF2B5EF4-FFF2-40B4-BE49-F238E27FC236}">
              <a16:creationId xmlns:a16="http://schemas.microsoft.com/office/drawing/2014/main" xmlns="" id="{45AFF14C-5E5E-4919-B6B8-0A5CCF3E3302}"/>
            </a:ext>
          </a:extLst>
        </xdr:cNvPr>
        <xdr:cNvGrpSpPr/>
      </xdr:nvGrpSpPr>
      <xdr:grpSpPr>
        <a:xfrm>
          <a:off x="0" y="1055688"/>
          <a:ext cx="1755499" cy="5281345"/>
          <a:chOff x="0" y="1055688"/>
          <a:chExt cx="1755499" cy="5282030"/>
        </a:xfrm>
      </xdr:grpSpPr>
      <xdr:sp macro="" textlink="">
        <xdr:nvSpPr>
          <xdr:cNvPr id="30" name="TextBox 29">
            <a:extLst>
              <a:ext uri="{FF2B5EF4-FFF2-40B4-BE49-F238E27FC236}">
                <a16:creationId xmlns:a16="http://schemas.microsoft.com/office/drawing/2014/main" xmlns="" id="{A73D34DF-1C48-4EDE-A524-8AB141DE3EBA}"/>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4" name="Group 53">
            <a:extLst>
              <a:ext uri="{FF2B5EF4-FFF2-40B4-BE49-F238E27FC236}">
                <a16:creationId xmlns:a16="http://schemas.microsoft.com/office/drawing/2014/main" xmlns="" id="{1F4514BF-7444-439E-BCE9-266214C1C32B}"/>
              </a:ext>
            </a:extLst>
          </xdr:cNvPr>
          <xdr:cNvGrpSpPr/>
        </xdr:nvGrpSpPr>
        <xdr:grpSpPr>
          <a:xfrm>
            <a:off x="0" y="1319156"/>
            <a:ext cx="1755499" cy="5018562"/>
            <a:chOff x="0" y="1319156"/>
            <a:chExt cx="1763436" cy="5018562"/>
          </a:xfrm>
        </xdr:grpSpPr>
        <xdr:sp macro="" textlink="">
          <xdr:nvSpPr>
            <xdr:cNvPr id="55" name="TextBox 54">
              <a:hlinkClick xmlns:r="http://schemas.openxmlformats.org/officeDocument/2006/relationships" r:id="rId3"/>
              <a:extLst>
                <a:ext uri="{FF2B5EF4-FFF2-40B4-BE49-F238E27FC236}">
                  <a16:creationId xmlns:a16="http://schemas.microsoft.com/office/drawing/2014/main" xmlns="" id="{671D56A0-E2F4-4916-860F-5CC1437718D6}"/>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4"/>
              <a:extLst>
                <a:ext uri="{FF2B5EF4-FFF2-40B4-BE49-F238E27FC236}">
                  <a16:creationId xmlns:a16="http://schemas.microsoft.com/office/drawing/2014/main" xmlns="" id="{E2FA0EB5-ABB8-4B1F-83D3-5B0BE9D7E7AD}"/>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5"/>
              <a:extLst>
                <a:ext uri="{FF2B5EF4-FFF2-40B4-BE49-F238E27FC236}">
                  <a16:creationId xmlns:a16="http://schemas.microsoft.com/office/drawing/2014/main" xmlns="" id="{2904DAA5-09CE-4097-B679-7C0949169F67}"/>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xmlns="" id="{9CB3976A-C69A-485E-943C-A101EEE21CE5}"/>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7"/>
              <a:extLst>
                <a:ext uri="{FF2B5EF4-FFF2-40B4-BE49-F238E27FC236}">
                  <a16:creationId xmlns:a16="http://schemas.microsoft.com/office/drawing/2014/main" xmlns="" id="{893A9810-1A32-4CDD-8EAA-3A12821AE989}"/>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xmlns="" id="{7A02BF0C-2BC3-4C68-B323-C8AC4058B904}"/>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9"/>
              <a:extLst>
                <a:ext uri="{FF2B5EF4-FFF2-40B4-BE49-F238E27FC236}">
                  <a16:creationId xmlns:a16="http://schemas.microsoft.com/office/drawing/2014/main" xmlns="" id="{4F6738D5-4655-4165-A230-1F92C9C4BC13}"/>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xmlns="" id="{BF4C74EF-3193-4BA4-9DA6-D00774103177}"/>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xmlns="" id="{83F37142-3526-467A-831C-A5A2266C9F4E}"/>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2"/>
              <a:extLst>
                <a:ext uri="{FF2B5EF4-FFF2-40B4-BE49-F238E27FC236}">
                  <a16:creationId xmlns:a16="http://schemas.microsoft.com/office/drawing/2014/main" xmlns="" id="{02F1EE9C-BB7A-45C9-B8C6-76299DB719AB}"/>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xmlns="" id="{8F5C5F92-30D9-440E-9741-A61D3EC1164B}"/>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4"/>
              <a:extLst>
                <a:ext uri="{FF2B5EF4-FFF2-40B4-BE49-F238E27FC236}">
                  <a16:creationId xmlns:a16="http://schemas.microsoft.com/office/drawing/2014/main" xmlns="" id="{E2CB5F5D-8B78-43DE-92EB-AC318C6650B4}"/>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xmlns="" id="{D6EA5AD0-FD5E-4518-A874-918AD6D6A834}"/>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xmlns="" id="{A2FC0EA6-A429-4A20-A0B9-DF102891A7B2}"/>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xmlns="" id="{E93FE33C-2894-42B3-8B6D-2CA8363532FC}"/>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8"/>
              <a:extLst>
                <a:ext uri="{FF2B5EF4-FFF2-40B4-BE49-F238E27FC236}">
                  <a16:creationId xmlns:a16="http://schemas.microsoft.com/office/drawing/2014/main" xmlns="" id="{D2962C64-1388-462C-813B-86E86AB90AA7}"/>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9"/>
              <a:extLst>
                <a:ext uri="{FF2B5EF4-FFF2-40B4-BE49-F238E27FC236}">
                  <a16:creationId xmlns:a16="http://schemas.microsoft.com/office/drawing/2014/main" xmlns="" id="{8E9AA826-ED58-48A9-B04C-3A46A5038223}"/>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0"/>
              <a:extLst>
                <a:ext uri="{FF2B5EF4-FFF2-40B4-BE49-F238E27FC236}">
                  <a16:creationId xmlns:a16="http://schemas.microsoft.com/office/drawing/2014/main" xmlns="" id="{CD3B0C77-F3F8-442F-93FD-DB91207FBF41}"/>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7E85FDE6-395C-49BD-82E6-3BAEB644E6EF}"/>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E4C8E6C7-45E6-49F4-ADDA-1B29EDB0D7AB}"/>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1529255</xdr:colOff>
      <xdr:row>0</xdr:row>
      <xdr:rowOff>541282</xdr:rowOff>
    </xdr:from>
    <xdr:to>
      <xdr:col>16</xdr:col>
      <xdr:colOff>2922659</xdr:colOff>
      <xdr:row>0</xdr:row>
      <xdr:rowOff>727210</xdr:rowOff>
    </xdr:to>
    <xdr:sp macro="" textlink="">
      <xdr:nvSpPr>
        <xdr:cNvPr id="2" name="TextBox 1">
          <a:extLst>
            <a:ext uri="{FF2B5EF4-FFF2-40B4-BE49-F238E27FC236}">
              <a16:creationId xmlns:a16="http://schemas.microsoft.com/office/drawing/2014/main" xmlns="" id="{00000000-0008-0000-0A00-000002000000}"/>
            </a:ext>
          </a:extLst>
        </xdr:cNvPr>
        <xdr:cNvSpPr txBox="1"/>
      </xdr:nvSpPr>
      <xdr:spPr bwMode="gray">
        <a:xfrm>
          <a:off x="12444905" y="541282"/>
          <a:ext cx="2754"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editAs="absolute">
    <xdr:from>
      <xdr:col>1</xdr:col>
      <xdr:colOff>79376</xdr:colOff>
      <xdr:row>2</xdr:row>
      <xdr:rowOff>119061</xdr:rowOff>
    </xdr:from>
    <xdr:to>
      <xdr:col>4</xdr:col>
      <xdr:colOff>444501</xdr:colOff>
      <xdr:row>21</xdr:row>
      <xdr:rowOff>137582</xdr:rowOff>
    </xdr:to>
    <xdr:sp macro="" textlink="">
      <xdr:nvSpPr>
        <xdr:cNvPr id="5" name="Line Callout 2 (No Border) 86">
          <a:extLst>
            <a:ext uri="{FF2B5EF4-FFF2-40B4-BE49-F238E27FC236}">
              <a16:creationId xmlns:a16="http://schemas.microsoft.com/office/drawing/2014/main" xmlns="" id="{00000000-0008-0000-0A00-000005000000}"/>
            </a:ext>
          </a:extLst>
        </xdr:cNvPr>
        <xdr:cNvSpPr/>
      </xdr:nvSpPr>
      <xdr:spPr bwMode="gray">
        <a:xfrm>
          <a:off x="1952626" y="1166811"/>
          <a:ext cx="2989792" cy="3828521"/>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socialized with and engaged in serious conversation with students who were different from them in religious beliefs or their race or ethnicity.</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least commonly socialized with and engaged in serious conversation with students who were different from them in nationality or sexual orientation.</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Most commonly, respondents primarily interact with students whose background and identities differ from their own in class.</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Respondents most commonly hesitate to engage with others because they are afraid they might say something that could be perceived as offensive or uninformed.</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Just over one-quarter (26%) of respondents don't feel any discomfort interacting with peers who are different from them.</a:t>
          </a:r>
        </a:p>
      </xdr:txBody>
    </xdr:sp>
    <xdr:clientData/>
  </xdr:twoCellAnchor>
  <xdr:twoCellAnchor editAs="absolute">
    <xdr:from>
      <xdr:col>4</xdr:col>
      <xdr:colOff>642143</xdr:colOff>
      <xdr:row>2</xdr:row>
      <xdr:rowOff>122632</xdr:rowOff>
    </xdr:from>
    <xdr:to>
      <xdr:col>16</xdr:col>
      <xdr:colOff>310356</xdr:colOff>
      <xdr:row>21</xdr:row>
      <xdr:rowOff>158750</xdr:rowOff>
    </xdr:to>
    <xdr:graphicFrame macro="">
      <xdr:nvGraphicFramePr>
        <xdr:cNvPr id="4" name="Chart 3">
          <a:extLst>
            <a:ext uri="{FF2B5EF4-FFF2-40B4-BE49-F238E27FC236}">
              <a16:creationId xmlns:a16="http://schemas.microsoft.com/office/drawing/2014/main" xmlns=""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1</xdr:col>
      <xdr:colOff>33061</xdr:colOff>
      <xdr:row>25</xdr:row>
      <xdr:rowOff>137845</xdr:rowOff>
    </xdr:to>
    <xdr:grpSp>
      <xdr:nvGrpSpPr>
        <xdr:cNvPr id="29" name="Group 28">
          <a:extLst>
            <a:ext uri="{FF2B5EF4-FFF2-40B4-BE49-F238E27FC236}">
              <a16:creationId xmlns:a16="http://schemas.microsoft.com/office/drawing/2014/main" xmlns="" id="{0D83D626-FAAA-47C8-86E1-8C454B719EBC}"/>
            </a:ext>
          </a:extLst>
        </xdr:cNvPr>
        <xdr:cNvGrpSpPr/>
      </xdr:nvGrpSpPr>
      <xdr:grpSpPr>
        <a:xfrm>
          <a:off x="0" y="1055688"/>
          <a:ext cx="1755499" cy="5281345"/>
          <a:chOff x="0" y="1055688"/>
          <a:chExt cx="1755499" cy="5282030"/>
        </a:xfrm>
      </xdr:grpSpPr>
      <xdr:sp macro="" textlink="">
        <xdr:nvSpPr>
          <xdr:cNvPr id="53" name="TextBox 52">
            <a:extLst>
              <a:ext uri="{FF2B5EF4-FFF2-40B4-BE49-F238E27FC236}">
                <a16:creationId xmlns:a16="http://schemas.microsoft.com/office/drawing/2014/main" xmlns="" id="{F77FD052-AD72-4600-8A13-8C3D64CB7A5B}"/>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4" name="Group 53">
            <a:extLst>
              <a:ext uri="{FF2B5EF4-FFF2-40B4-BE49-F238E27FC236}">
                <a16:creationId xmlns:a16="http://schemas.microsoft.com/office/drawing/2014/main" xmlns="" id="{F8FB05D2-338A-4930-8156-653237328359}"/>
              </a:ext>
            </a:extLst>
          </xdr:cNvPr>
          <xdr:cNvGrpSpPr/>
        </xdr:nvGrpSpPr>
        <xdr:grpSpPr>
          <a:xfrm>
            <a:off x="0" y="1319156"/>
            <a:ext cx="1755499" cy="5018562"/>
            <a:chOff x="0" y="1319156"/>
            <a:chExt cx="1763436" cy="5018562"/>
          </a:xfrm>
        </xdr:grpSpPr>
        <xdr:sp macro="" textlink="">
          <xdr:nvSpPr>
            <xdr:cNvPr id="55" name="TextBox 54">
              <a:hlinkClick xmlns:r="http://schemas.openxmlformats.org/officeDocument/2006/relationships" r:id="rId3"/>
              <a:extLst>
                <a:ext uri="{FF2B5EF4-FFF2-40B4-BE49-F238E27FC236}">
                  <a16:creationId xmlns:a16="http://schemas.microsoft.com/office/drawing/2014/main" xmlns="" id="{CE0FE4CA-C604-4F9B-A074-6BCB95F90268}"/>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6" name="TextBox 55">
              <a:hlinkClick xmlns:r="http://schemas.openxmlformats.org/officeDocument/2006/relationships" r:id="rId4"/>
              <a:extLst>
                <a:ext uri="{FF2B5EF4-FFF2-40B4-BE49-F238E27FC236}">
                  <a16:creationId xmlns:a16="http://schemas.microsoft.com/office/drawing/2014/main" xmlns="" id="{E2512737-3212-444F-8424-9C9EB3720EFD}"/>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7" name="TextBox 56">
              <a:hlinkClick xmlns:r="http://schemas.openxmlformats.org/officeDocument/2006/relationships" r:id="rId5"/>
              <a:extLst>
                <a:ext uri="{FF2B5EF4-FFF2-40B4-BE49-F238E27FC236}">
                  <a16:creationId xmlns:a16="http://schemas.microsoft.com/office/drawing/2014/main" xmlns="" id="{3C5FBA91-CB88-4754-8210-569AD404F0E6}"/>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xmlns="" id="{C1DEC12D-6739-43FC-BCDA-3501AFC58DBE}"/>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59" name="TextBox 58">
              <a:hlinkClick xmlns:r="http://schemas.openxmlformats.org/officeDocument/2006/relationships" r:id="rId7"/>
              <a:extLst>
                <a:ext uri="{FF2B5EF4-FFF2-40B4-BE49-F238E27FC236}">
                  <a16:creationId xmlns:a16="http://schemas.microsoft.com/office/drawing/2014/main" xmlns="" id="{7A94A508-6CEA-452E-BF38-DDD0362BBC4B}"/>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xmlns="" id="{CC222D37-CF43-4E75-AD2A-8467738A5869}"/>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9"/>
              <a:extLst>
                <a:ext uri="{FF2B5EF4-FFF2-40B4-BE49-F238E27FC236}">
                  <a16:creationId xmlns:a16="http://schemas.microsoft.com/office/drawing/2014/main" xmlns="" id="{0C449C21-C29A-409A-B93A-36E9F1198168}"/>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xmlns="" id="{8ECBC930-D7B0-4C09-84FD-BB7AEFF0B2C7}"/>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xmlns="" id="{4C3A6F19-B7DF-43D3-A8DD-C0F52E5FF69E}"/>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2"/>
              <a:extLst>
                <a:ext uri="{FF2B5EF4-FFF2-40B4-BE49-F238E27FC236}">
                  <a16:creationId xmlns:a16="http://schemas.microsoft.com/office/drawing/2014/main" xmlns="" id="{54C04737-AC76-466A-A65C-C02406CC8211}"/>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3"/>
              <a:extLst>
                <a:ext uri="{FF2B5EF4-FFF2-40B4-BE49-F238E27FC236}">
                  <a16:creationId xmlns:a16="http://schemas.microsoft.com/office/drawing/2014/main" xmlns="" id="{BDDD899B-DA1D-44B3-98AD-C48612E91BDF}"/>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4"/>
              <a:extLst>
                <a:ext uri="{FF2B5EF4-FFF2-40B4-BE49-F238E27FC236}">
                  <a16:creationId xmlns:a16="http://schemas.microsoft.com/office/drawing/2014/main" xmlns="" id="{49DF4EA2-B1A9-4966-8659-4996F7B104B4}"/>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5"/>
              <a:extLst>
                <a:ext uri="{FF2B5EF4-FFF2-40B4-BE49-F238E27FC236}">
                  <a16:creationId xmlns:a16="http://schemas.microsoft.com/office/drawing/2014/main" xmlns="" id="{7DAA3B34-0A55-4F7B-B2BC-E3084EFC740E}"/>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6"/>
              <a:extLst>
                <a:ext uri="{FF2B5EF4-FFF2-40B4-BE49-F238E27FC236}">
                  <a16:creationId xmlns:a16="http://schemas.microsoft.com/office/drawing/2014/main" xmlns="" id="{6B949298-12F0-453C-9EA1-8071FA05B83C}"/>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xmlns="" id="{04C6B143-856F-42B3-9742-611B4D105C46}"/>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8"/>
              <a:extLst>
                <a:ext uri="{FF2B5EF4-FFF2-40B4-BE49-F238E27FC236}">
                  <a16:creationId xmlns:a16="http://schemas.microsoft.com/office/drawing/2014/main" xmlns="" id="{9B23DCE4-9573-4250-BCA7-B87A0CE2EBB7}"/>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9"/>
              <a:extLst>
                <a:ext uri="{FF2B5EF4-FFF2-40B4-BE49-F238E27FC236}">
                  <a16:creationId xmlns:a16="http://schemas.microsoft.com/office/drawing/2014/main" xmlns="" id="{D8595867-51BE-46D0-B930-2A6C82BECF32}"/>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20"/>
              <a:extLst>
                <a:ext uri="{FF2B5EF4-FFF2-40B4-BE49-F238E27FC236}">
                  <a16:creationId xmlns:a16="http://schemas.microsoft.com/office/drawing/2014/main" xmlns="" id="{156D4458-4D97-4E83-A0A4-492AB8BC35E7}"/>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3" name="TextBox 72">
              <a:extLst>
                <a:ext uri="{FF2B5EF4-FFF2-40B4-BE49-F238E27FC236}">
                  <a16:creationId xmlns:a16="http://schemas.microsoft.com/office/drawing/2014/main" xmlns="" id="{BD821B0F-836F-472E-82FA-D009B5E06B06}"/>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4" name="TextBox 73">
              <a:extLst>
                <a:ext uri="{FF2B5EF4-FFF2-40B4-BE49-F238E27FC236}">
                  <a16:creationId xmlns:a16="http://schemas.microsoft.com/office/drawing/2014/main" xmlns="" id="{226045C5-7964-4D50-9D6F-D73303DBDFDD}"/>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1246768</xdr:colOff>
      <xdr:row>33</xdr:row>
      <xdr:rowOff>61476</xdr:rowOff>
    </xdr:from>
    <xdr:to>
      <xdr:col>7</xdr:col>
      <xdr:colOff>266701</xdr:colOff>
      <xdr:row>34</xdr:row>
      <xdr:rowOff>66675</xdr:rowOff>
    </xdr:to>
    <xdr:sp macro="" textlink="Y4">
      <xdr:nvSpPr>
        <xdr:cNvPr id="2" name="TextBox 40">
          <a:extLst>
            <a:ext uri="{FF2B5EF4-FFF2-40B4-BE49-F238E27FC236}">
              <a16:creationId xmlns:a16="http://schemas.microsoft.com/office/drawing/2014/main" xmlns="" id="{00000000-0008-0000-0B00-000002000000}"/>
            </a:ext>
          </a:extLst>
        </xdr:cNvPr>
        <xdr:cNvSpPr txBox="1"/>
      </xdr:nvSpPr>
      <xdr:spPr bwMode="gray">
        <a:xfrm>
          <a:off x="6466468" y="7269996"/>
          <a:ext cx="269613" cy="332859"/>
        </a:xfrm>
        <a:prstGeom prst="rect">
          <a:avLst/>
        </a:prstGeom>
        <a:noFill/>
      </xdr:spPr>
      <xdr:txBody>
        <a:bodyPr wrap="square" lIns="0" tIns="0" rIns="0" bIns="0" rtlCol="0" anchor="t">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fld id="{41031503-2E9E-4559-A03D-D8ADBF87F4C8}" type="TxLink">
            <a:rPr lang="en-US" sz="900" b="0" i="0" u="none" strike="noStrike">
              <a:solidFill>
                <a:srgbClr val="4F5861"/>
              </a:solidFill>
              <a:latin typeface="Verdana"/>
              <a:ea typeface="Verdana"/>
              <a:cs typeface="Verdana"/>
            </a:rPr>
            <a:pPr/>
            <a:t> </a:t>
          </a:fld>
          <a:endParaRPr lang="en-US" sz="2500">
            <a:solidFill>
              <a:schemeClr val="accent6"/>
            </a:solidFill>
            <a:latin typeface="+mj-lt"/>
          </a:endParaRPr>
        </a:p>
      </xdr:txBody>
    </xdr:sp>
    <xdr:clientData/>
  </xdr:twoCellAnchor>
  <xdr:twoCellAnchor>
    <xdr:from>
      <xdr:col>11</xdr:col>
      <xdr:colOff>1529255</xdr:colOff>
      <xdr:row>0</xdr:row>
      <xdr:rowOff>541282</xdr:rowOff>
    </xdr:from>
    <xdr:to>
      <xdr:col>11</xdr:col>
      <xdr:colOff>2922659</xdr:colOff>
      <xdr:row>0</xdr:row>
      <xdr:rowOff>727210</xdr:rowOff>
    </xdr:to>
    <xdr:sp macro="" textlink="">
      <xdr:nvSpPr>
        <xdr:cNvPr id="3" name="TextBox 2">
          <a:extLst>
            <a:ext uri="{FF2B5EF4-FFF2-40B4-BE49-F238E27FC236}">
              <a16:creationId xmlns:a16="http://schemas.microsoft.com/office/drawing/2014/main" xmlns="" id="{00000000-0008-0000-0B00-000003000000}"/>
            </a:ext>
          </a:extLst>
        </xdr:cNvPr>
        <xdr:cNvSpPr txBox="1"/>
      </xdr:nvSpPr>
      <xdr:spPr bwMode="gray">
        <a:xfrm>
          <a:off x="12441095" y="541282"/>
          <a:ext cx="0" cy="185928"/>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600" b="0">
              <a:solidFill>
                <a:schemeClr val="tx1"/>
              </a:solidFill>
              <a:latin typeface="+mn-lt"/>
              <a:ea typeface="+mn-ea"/>
              <a:cs typeface="+mn-cs"/>
            </a:rPr>
            <a:t>©2018 EAB • All Rights Reserved</a:t>
          </a:r>
        </a:p>
      </xdr:txBody>
    </xdr:sp>
    <xdr:clientData/>
  </xdr:twoCellAnchor>
  <xdr:twoCellAnchor editAs="oneCell">
    <xdr:from>
      <xdr:col>0</xdr:col>
      <xdr:colOff>132783</xdr:colOff>
      <xdr:row>0</xdr:row>
      <xdr:rowOff>133917</xdr:rowOff>
    </xdr:from>
    <xdr:to>
      <xdr:col>0</xdr:col>
      <xdr:colOff>1561533</xdr:colOff>
      <xdr:row>0</xdr:row>
      <xdr:rowOff>682557</xdr:rowOff>
    </xdr:to>
    <xdr:pic>
      <xdr:nvPicPr>
        <xdr:cNvPr id="4" name="Picture 3">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83" y="133917"/>
          <a:ext cx="1428750" cy="548640"/>
        </a:xfrm>
        <a:prstGeom prst="rect">
          <a:avLst/>
        </a:prstGeom>
      </xdr:spPr>
    </xdr:pic>
    <xdr:clientData/>
  </xdr:twoCellAnchor>
  <xdr:twoCellAnchor editAs="absolute">
    <xdr:from>
      <xdr:col>1</xdr:col>
      <xdr:colOff>197643</xdr:colOff>
      <xdr:row>2</xdr:row>
      <xdr:rowOff>182033</xdr:rowOff>
    </xdr:from>
    <xdr:to>
      <xdr:col>5</xdr:col>
      <xdr:colOff>71437</xdr:colOff>
      <xdr:row>20</xdr:row>
      <xdr:rowOff>71439</xdr:rowOff>
    </xdr:to>
    <xdr:sp macro="" textlink="">
      <xdr:nvSpPr>
        <xdr:cNvPr id="6" name="Line Callout 2 (No Border) 86">
          <a:extLst>
            <a:ext uri="{FF2B5EF4-FFF2-40B4-BE49-F238E27FC236}">
              <a16:creationId xmlns:a16="http://schemas.microsoft.com/office/drawing/2014/main" xmlns="" id="{00000000-0008-0000-0B00-000006000000}"/>
            </a:ext>
          </a:extLst>
        </xdr:cNvPr>
        <xdr:cNvSpPr/>
      </xdr:nvSpPr>
      <xdr:spPr bwMode="gray">
        <a:xfrm>
          <a:off x="1920081" y="1237721"/>
          <a:ext cx="2969419" cy="3469218"/>
        </a:xfrm>
        <a:custGeom>
          <a:avLst/>
          <a:gdLst>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79964 w 2186940"/>
            <a:gd name="connsiteY0" fmla="*/ 686574 h 649605"/>
            <a:gd name="connsiteX1" fmla="*/ 218213 w 2186940"/>
            <a:gd name="connsiteY1" fmla="*/ 686574 h 649605"/>
            <a:gd name="connsiteX2" fmla="*/ 14849 w 2186940"/>
            <a:gd name="connsiteY2" fmla="*/ 685983 h 649605"/>
            <a:gd name="connsiteX0" fmla="*/ 0 w 2186940"/>
            <a:gd name="connsiteY0" fmla="*/ 0 h 686574"/>
            <a:gd name="connsiteX1" fmla="*/ 2186940 w 2186940"/>
            <a:gd name="connsiteY1" fmla="*/ 0 h 686574"/>
            <a:gd name="connsiteX2" fmla="*/ 2186940 w 2186940"/>
            <a:gd name="connsiteY2" fmla="*/ 649605 h 686574"/>
            <a:gd name="connsiteX3" fmla="*/ 0 w 2186940"/>
            <a:gd name="connsiteY3" fmla="*/ 649605 h 686574"/>
            <a:gd name="connsiteX4" fmla="*/ 0 w 2186940"/>
            <a:gd name="connsiteY4" fmla="*/ 0 h 686574"/>
            <a:gd name="connsiteX0" fmla="*/ 2179964 w 2186940"/>
            <a:gd name="connsiteY0" fmla="*/ 686574 h 686574"/>
            <a:gd name="connsiteX1" fmla="*/ 14849 w 2186940"/>
            <a:gd name="connsiteY1" fmla="*/ 685983 h 686574"/>
            <a:gd name="connsiteX0" fmla="*/ 0 w 2186940"/>
            <a:gd name="connsiteY0" fmla="*/ 0 h 685983"/>
            <a:gd name="connsiteX1" fmla="*/ 2186940 w 2186940"/>
            <a:gd name="connsiteY1" fmla="*/ 0 h 685983"/>
            <a:gd name="connsiteX2" fmla="*/ 2186940 w 2186940"/>
            <a:gd name="connsiteY2" fmla="*/ 649605 h 685983"/>
            <a:gd name="connsiteX3" fmla="*/ 0 w 2186940"/>
            <a:gd name="connsiteY3" fmla="*/ 649605 h 685983"/>
            <a:gd name="connsiteX4" fmla="*/ 0 w 2186940"/>
            <a:gd name="connsiteY4" fmla="*/ 0 h 685983"/>
            <a:gd name="connsiteX0" fmla="*/ 2185035 w 2186940"/>
            <a:gd name="connsiteY0" fmla="*/ 648605 h 685983"/>
            <a:gd name="connsiteX1" fmla="*/ 14849 w 2186940"/>
            <a:gd name="connsiteY1" fmla="*/ 685983 h 685983"/>
            <a:gd name="connsiteX0" fmla="*/ 0 w 2186940"/>
            <a:gd name="connsiteY0" fmla="*/ 0 h 649605"/>
            <a:gd name="connsiteX1" fmla="*/ 2186940 w 2186940"/>
            <a:gd name="connsiteY1" fmla="*/ 0 h 649605"/>
            <a:gd name="connsiteX2" fmla="*/ 2186940 w 2186940"/>
            <a:gd name="connsiteY2" fmla="*/ 649605 h 649605"/>
            <a:gd name="connsiteX3" fmla="*/ 0 w 2186940"/>
            <a:gd name="connsiteY3" fmla="*/ 649605 h 649605"/>
            <a:gd name="connsiteX4" fmla="*/ 0 w 2186940"/>
            <a:gd name="connsiteY4" fmla="*/ 0 h 649605"/>
            <a:gd name="connsiteX0" fmla="*/ 2185035 w 2186940"/>
            <a:gd name="connsiteY0" fmla="*/ 648605 h 649605"/>
            <a:gd name="connsiteX1" fmla="*/ 0 w 2186940"/>
            <a:gd name="connsiteY1" fmla="*/ 648056 h 649605"/>
          </a:gdLst>
          <a:ahLst/>
          <a:cxnLst>
            <a:cxn ang="0">
              <a:pos x="connsiteX0" y="connsiteY0"/>
            </a:cxn>
            <a:cxn ang="0">
              <a:pos x="connsiteX1" y="connsiteY1"/>
            </a:cxn>
          </a:cxnLst>
          <a:rect l="l" t="t" r="r" b="b"/>
          <a:pathLst>
            <a:path w="2186940" h="649605" stroke="0" extrusionOk="0">
              <a:moveTo>
                <a:pt x="0" y="0"/>
              </a:moveTo>
              <a:lnTo>
                <a:pt x="2186940" y="0"/>
              </a:lnTo>
              <a:lnTo>
                <a:pt x="2186940" y="649605"/>
              </a:lnTo>
              <a:lnTo>
                <a:pt x="0" y="649605"/>
              </a:lnTo>
              <a:lnTo>
                <a:pt x="0" y="0"/>
              </a:lnTo>
              <a:close/>
            </a:path>
            <a:path w="2186940" h="649605" fill="none" extrusionOk="0">
              <a:moveTo>
                <a:pt x="2185035" y="648605"/>
              </a:moveTo>
              <a:lnTo>
                <a:pt x="0" y="648056"/>
              </a:lnTo>
            </a:path>
          </a:pathLst>
        </a:custGeom>
        <a:solidFill>
          <a:schemeClr val="bg2"/>
        </a:solidFill>
        <a:ln w="28575">
          <a:solidFill>
            <a:schemeClr val="tx2"/>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37160" tIns="137160" rIns="137160" bIns="137160" numCol="1" spcCol="0" rtlCol="0" fromWordArt="0" anchor="t" anchorCtr="0" forceAA="0" compatLnSpc="1">
          <a:prstTxWarp prst="textNoShape">
            <a:avLst/>
          </a:prstTxWarp>
          <a:noAutofit/>
        </a:bodyPr>
        <a:lstStyle/>
        <a:p>
          <a:pPr marL="0" marR="0">
            <a:spcAft>
              <a:spcPts val="1000"/>
            </a:spcAft>
          </a:pPr>
          <a:r>
            <a:rPr lang="en-US" sz="1000" b="1" kern="1200">
              <a:solidFill>
                <a:schemeClr val="tx1"/>
              </a:solidFill>
              <a:effectLst/>
              <a:ea typeface="Times New Roman"/>
              <a:cs typeface="Times New Roman"/>
            </a:rPr>
            <a:t>Quick Takes </a:t>
          </a:r>
          <a:endParaRPr lang="en-US" sz="1000">
            <a:solidFill>
              <a:schemeClr val="tx1"/>
            </a:solidFill>
            <a:effectLst/>
            <a:latin typeface="Times New Roman"/>
            <a:ea typeface="Times New Roman"/>
          </a:endParaRP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Most respondents (87%) have access to a faculty or staff member  they trust, and 80% feel comfortable sharing their own perspectives and experiences in class.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Thirty-eight percent (38%) of respondents feel they have to work harder than others to be perceived as a good student.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Thirty percent (30%) of respondents have heard faculty express stereotypes based on identity in class, and 13% have been singled out in class because of their identity.</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Most respondents feel issues of diversity and inclusion are adequately addressed across their campus experience. </a:t>
          </a:r>
        </a:p>
        <a:p>
          <a:pPr marL="128016" marR="0" lvl="0" indent="-128016">
            <a:spcBef>
              <a:spcPts val="500"/>
            </a:spcBef>
            <a:spcAft>
              <a:spcPts val="0"/>
            </a:spcAft>
            <a:buSzPts val="800"/>
            <a:buFont typeface="Verdana"/>
            <a:buChar char="•"/>
          </a:pPr>
          <a:r>
            <a:rPr lang="en-US" sz="900" baseline="0">
              <a:solidFill>
                <a:schemeClr val="tx1"/>
              </a:solidFill>
              <a:effectLst/>
              <a:ea typeface="Times New Roman"/>
            </a:rPr>
            <a:t>Most respondents feel the communities they belong to are appropriately represented in the school's environment, however 24% think they are missing completely.</a:t>
          </a:r>
        </a:p>
      </xdr:txBody>
    </xdr:sp>
    <xdr:clientData/>
  </xdr:twoCellAnchor>
  <xdr:twoCellAnchor>
    <xdr:from>
      <xdr:col>5</xdr:col>
      <xdr:colOff>301625</xdr:colOff>
      <xdr:row>2</xdr:row>
      <xdr:rowOff>189440</xdr:rowOff>
    </xdr:from>
    <xdr:to>
      <xdr:col>12</xdr:col>
      <xdr:colOff>5293</xdr:colOff>
      <xdr:row>20</xdr:row>
      <xdr:rowOff>42334</xdr:rowOff>
    </xdr:to>
    <xdr:graphicFrame macro="">
      <xdr:nvGraphicFramePr>
        <xdr:cNvPr id="5" name="Chart 4">
          <a:extLst>
            <a:ext uri="{FF2B5EF4-FFF2-40B4-BE49-F238E27FC236}">
              <a16:creationId xmlns:a16="http://schemas.microsoft.com/office/drawing/2014/main" xmlns=""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198437</xdr:colOff>
      <xdr:row>21</xdr:row>
      <xdr:rowOff>0</xdr:rowOff>
    </xdr:from>
    <xdr:to>
      <xdr:col>12</xdr:col>
      <xdr:colOff>11908</xdr:colOff>
      <xdr:row>25</xdr:row>
      <xdr:rowOff>35719</xdr:rowOff>
    </xdr:to>
    <xdr:sp macro="" textlink="">
      <xdr:nvSpPr>
        <xdr:cNvPr id="8" name="Rectangle 7">
          <a:extLst>
            <a:ext uri="{FF2B5EF4-FFF2-40B4-BE49-F238E27FC236}">
              <a16:creationId xmlns:a16="http://schemas.microsoft.com/office/drawing/2014/main" xmlns="" id="{00000000-0008-0000-0B00-000008000000}"/>
            </a:ext>
          </a:extLst>
        </xdr:cNvPr>
        <xdr:cNvSpPr/>
      </xdr:nvSpPr>
      <xdr:spPr bwMode="gray">
        <a:xfrm>
          <a:off x="8016875" y="5000625"/>
          <a:ext cx="3615533" cy="9247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twoCellAnchor>
    <xdr:from>
      <xdr:col>0</xdr:col>
      <xdr:colOff>0</xdr:colOff>
      <xdr:row>2</xdr:row>
      <xdr:rowOff>0</xdr:rowOff>
    </xdr:from>
    <xdr:to>
      <xdr:col>1</xdr:col>
      <xdr:colOff>33061</xdr:colOff>
      <xdr:row>27</xdr:row>
      <xdr:rowOff>18783</xdr:rowOff>
    </xdr:to>
    <xdr:grpSp>
      <xdr:nvGrpSpPr>
        <xdr:cNvPr id="31" name="Group 30">
          <a:extLst>
            <a:ext uri="{FF2B5EF4-FFF2-40B4-BE49-F238E27FC236}">
              <a16:creationId xmlns:a16="http://schemas.microsoft.com/office/drawing/2014/main" xmlns="" id="{F2B61586-D980-4F28-95B2-CE3802B724F8}"/>
            </a:ext>
          </a:extLst>
        </xdr:cNvPr>
        <xdr:cNvGrpSpPr/>
      </xdr:nvGrpSpPr>
      <xdr:grpSpPr>
        <a:xfrm>
          <a:off x="0" y="1055688"/>
          <a:ext cx="1755499" cy="5281345"/>
          <a:chOff x="0" y="1055688"/>
          <a:chExt cx="1755499" cy="5282030"/>
        </a:xfrm>
      </xdr:grpSpPr>
      <xdr:sp macro="" textlink="">
        <xdr:nvSpPr>
          <xdr:cNvPr id="32" name="TextBox 31">
            <a:extLst>
              <a:ext uri="{FF2B5EF4-FFF2-40B4-BE49-F238E27FC236}">
                <a16:creationId xmlns:a16="http://schemas.microsoft.com/office/drawing/2014/main" xmlns="" id="{EED7E185-32A7-414A-9214-A45FF7F2169A}"/>
              </a:ext>
            </a:extLst>
          </xdr:cNvPr>
          <xdr:cNvSpPr txBox="1"/>
        </xdr:nvSpPr>
        <xdr:spPr bwMode="gray">
          <a:xfrm>
            <a:off x="0" y="1055688"/>
            <a:ext cx="1755499" cy="247046"/>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900" b="1" u="none">
                <a:solidFill>
                  <a:schemeClr val="tx1"/>
                </a:solidFill>
                <a:latin typeface="+mn-lt"/>
                <a:ea typeface="+mn-ea"/>
                <a:cs typeface="+mn-cs"/>
              </a:rPr>
              <a:t>Report Contents</a:t>
            </a:r>
          </a:p>
        </xdr:txBody>
      </xdr:sp>
      <xdr:grpSp>
        <xdr:nvGrpSpPr>
          <xdr:cNvPr id="56" name="Group 55">
            <a:extLst>
              <a:ext uri="{FF2B5EF4-FFF2-40B4-BE49-F238E27FC236}">
                <a16:creationId xmlns:a16="http://schemas.microsoft.com/office/drawing/2014/main" xmlns="" id="{75BA617C-721F-4DFF-A29A-4327B75FA740}"/>
              </a:ext>
            </a:extLst>
          </xdr:cNvPr>
          <xdr:cNvGrpSpPr/>
        </xdr:nvGrpSpPr>
        <xdr:grpSpPr>
          <a:xfrm>
            <a:off x="0" y="1319156"/>
            <a:ext cx="1755499" cy="5018562"/>
            <a:chOff x="0" y="1319156"/>
            <a:chExt cx="1763436" cy="5018562"/>
          </a:xfrm>
        </xdr:grpSpPr>
        <xdr:sp macro="" textlink="">
          <xdr:nvSpPr>
            <xdr:cNvPr id="57" name="TextBox 56">
              <a:hlinkClick xmlns:r="http://schemas.openxmlformats.org/officeDocument/2006/relationships" r:id="rId3"/>
              <a:extLst>
                <a:ext uri="{FF2B5EF4-FFF2-40B4-BE49-F238E27FC236}">
                  <a16:creationId xmlns:a16="http://schemas.microsoft.com/office/drawing/2014/main" xmlns="" id="{4D649931-7385-415F-980E-A34FC6AD09BD}"/>
                </a:ext>
              </a:extLst>
            </xdr:cNvPr>
            <xdr:cNvSpPr txBox="1"/>
          </xdr:nvSpPr>
          <xdr:spPr bwMode="gray">
            <a:xfrm>
              <a:off x="0" y="131915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Report Introduction</a:t>
              </a:r>
            </a:p>
          </xdr:txBody>
        </xdr:sp>
        <xdr:sp macro="" textlink="">
          <xdr:nvSpPr>
            <xdr:cNvPr id="58" name="TextBox 57">
              <a:hlinkClick xmlns:r="http://schemas.openxmlformats.org/officeDocument/2006/relationships" r:id="rId4"/>
              <a:extLst>
                <a:ext uri="{FF2B5EF4-FFF2-40B4-BE49-F238E27FC236}">
                  <a16:creationId xmlns:a16="http://schemas.microsoft.com/office/drawing/2014/main" xmlns="" id="{83F953BF-EF4F-4BF3-87B4-8D98F5BF4279}"/>
                </a:ext>
              </a:extLst>
            </xdr:cNvPr>
            <xdr:cNvSpPr txBox="1"/>
          </xdr:nvSpPr>
          <xdr:spPr bwMode="gray">
            <a:xfrm>
              <a:off x="0" y="180920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Demographics</a:t>
              </a:r>
            </a:p>
          </xdr:txBody>
        </xdr:sp>
        <xdr:sp macro="" textlink="">
          <xdr:nvSpPr>
            <xdr:cNvPr id="59" name="TextBox 58">
              <a:hlinkClick xmlns:r="http://schemas.openxmlformats.org/officeDocument/2006/relationships" r:id="rId5"/>
              <a:extLst>
                <a:ext uri="{FF2B5EF4-FFF2-40B4-BE49-F238E27FC236}">
                  <a16:creationId xmlns:a16="http://schemas.microsoft.com/office/drawing/2014/main" xmlns="" id="{3DC265E3-48AE-4A02-A5E8-8D3E3FB8A0F2}"/>
                </a:ext>
              </a:extLst>
            </xdr:cNvPr>
            <xdr:cNvSpPr txBox="1"/>
          </xdr:nvSpPr>
          <xdr:spPr bwMode="gray">
            <a:xfrm>
              <a:off x="0" y="205422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General Campus Climate </a:t>
              </a:r>
              <a:endParaRPr lang="en-US" sz="800" b="0" u="sng">
                <a:solidFill>
                  <a:schemeClr val="tx1"/>
                </a:solidFill>
                <a:latin typeface="+mn-lt"/>
                <a:ea typeface="+mn-ea"/>
                <a:cs typeface="+mn-cs"/>
              </a:endParaRPr>
            </a:p>
          </xdr:txBody>
        </xdr:sp>
        <xdr:sp macro="" textlink="">
          <xdr:nvSpPr>
            <xdr:cNvPr id="60" name="TextBox 59">
              <a:hlinkClick xmlns:r="http://schemas.openxmlformats.org/officeDocument/2006/relationships" r:id="rId6"/>
              <a:extLst>
                <a:ext uri="{FF2B5EF4-FFF2-40B4-BE49-F238E27FC236}">
                  <a16:creationId xmlns:a16="http://schemas.microsoft.com/office/drawing/2014/main" xmlns="" id="{F202BF85-C4F9-4AC3-98E7-0F7806161D5E}"/>
                </a:ext>
              </a:extLst>
            </xdr:cNvPr>
            <xdr:cNvSpPr txBox="1"/>
          </xdr:nvSpPr>
          <xdr:spPr bwMode="gray">
            <a:xfrm>
              <a:off x="0" y="156417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a:solidFill>
                    <a:schemeClr val="tx1"/>
                  </a:solidFill>
                  <a:latin typeface="+mn-lt"/>
                  <a:ea typeface="+mn-ea"/>
                  <a:cs typeface="+mn-cs"/>
                </a:rPr>
                <a:t>Survey</a:t>
              </a:r>
              <a:r>
                <a:rPr lang="en-US" sz="800" b="0" u="sng" baseline="0">
                  <a:solidFill>
                    <a:schemeClr val="tx1"/>
                  </a:solidFill>
                  <a:latin typeface="+mn-lt"/>
                  <a:ea typeface="+mn-ea"/>
                  <a:cs typeface="+mn-cs"/>
                </a:rPr>
                <a:t> Methods</a:t>
              </a:r>
              <a:endParaRPr lang="en-US" sz="800" b="0" u="sng">
                <a:solidFill>
                  <a:schemeClr val="tx1"/>
                </a:solidFill>
                <a:latin typeface="+mn-lt"/>
                <a:ea typeface="+mn-ea"/>
                <a:cs typeface="+mn-cs"/>
              </a:endParaRPr>
            </a:p>
          </xdr:txBody>
        </xdr:sp>
        <xdr:sp macro="" textlink="">
          <xdr:nvSpPr>
            <xdr:cNvPr id="61" name="TextBox 60">
              <a:hlinkClick xmlns:r="http://schemas.openxmlformats.org/officeDocument/2006/relationships" r:id="rId7"/>
              <a:extLst>
                <a:ext uri="{FF2B5EF4-FFF2-40B4-BE49-F238E27FC236}">
                  <a16:creationId xmlns:a16="http://schemas.microsoft.com/office/drawing/2014/main" xmlns="" id="{9063E4A0-E71D-42DE-A6B8-122BC6AC7722}"/>
                </a:ext>
              </a:extLst>
            </xdr:cNvPr>
            <xdr:cNvSpPr txBox="1"/>
          </xdr:nvSpPr>
          <xdr:spPr bwMode="gray">
            <a:xfrm>
              <a:off x="0" y="425941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Prevention Efforts</a:t>
              </a:r>
              <a:endParaRPr lang="en-US" sz="800" b="0" u="sng">
                <a:solidFill>
                  <a:schemeClr val="tx1"/>
                </a:solidFill>
                <a:latin typeface="+mn-lt"/>
                <a:ea typeface="+mn-ea"/>
                <a:cs typeface="+mn-cs"/>
              </a:endParaRPr>
            </a:p>
          </xdr:txBody>
        </xdr:sp>
        <xdr:sp macro="" textlink="">
          <xdr:nvSpPr>
            <xdr:cNvPr id="62" name="TextBox 61">
              <a:hlinkClick xmlns:r="http://schemas.openxmlformats.org/officeDocument/2006/relationships" r:id="rId8"/>
              <a:extLst>
                <a:ext uri="{FF2B5EF4-FFF2-40B4-BE49-F238E27FC236}">
                  <a16:creationId xmlns:a16="http://schemas.microsoft.com/office/drawing/2014/main" xmlns="" id="{2390CA5E-972F-439C-AC1A-A84886191EB3}"/>
                </a:ext>
              </a:extLst>
            </xdr:cNvPr>
            <xdr:cNvSpPr txBox="1"/>
          </xdr:nvSpPr>
          <xdr:spPr bwMode="gray">
            <a:xfrm>
              <a:off x="0" y="4504439"/>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Knowledge of Reporting</a:t>
              </a:r>
              <a:endParaRPr lang="en-US" sz="800" b="0" u="sng">
                <a:solidFill>
                  <a:schemeClr val="tx1"/>
                </a:solidFill>
                <a:latin typeface="+mn-lt"/>
                <a:ea typeface="+mn-ea"/>
                <a:cs typeface="+mn-cs"/>
              </a:endParaRPr>
            </a:p>
          </xdr:txBody>
        </xdr:sp>
        <xdr:sp macro="" textlink="">
          <xdr:nvSpPr>
            <xdr:cNvPr id="63" name="TextBox 62">
              <a:hlinkClick xmlns:r="http://schemas.openxmlformats.org/officeDocument/2006/relationships" r:id="rId9"/>
              <a:extLst>
                <a:ext uri="{FF2B5EF4-FFF2-40B4-BE49-F238E27FC236}">
                  <a16:creationId xmlns:a16="http://schemas.microsoft.com/office/drawing/2014/main" xmlns="" id="{F06939A5-DB81-4BE1-9C6E-455F5777A87C}"/>
                </a:ext>
              </a:extLst>
            </xdr:cNvPr>
            <xdr:cNvSpPr txBox="1"/>
          </xdr:nvSpPr>
          <xdr:spPr bwMode="gray">
            <a:xfrm>
              <a:off x="0" y="4749461"/>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Sexual Violence Experiences</a:t>
              </a:r>
              <a:endParaRPr lang="en-US" sz="800" b="0" u="sng">
                <a:solidFill>
                  <a:schemeClr val="tx1"/>
                </a:solidFill>
                <a:latin typeface="+mn-lt"/>
                <a:ea typeface="+mn-ea"/>
                <a:cs typeface="+mn-cs"/>
              </a:endParaRPr>
            </a:p>
          </xdr:txBody>
        </xdr:sp>
        <xdr:sp macro="" textlink="">
          <xdr:nvSpPr>
            <xdr:cNvPr id="64" name="TextBox 63">
              <a:hlinkClick xmlns:r="http://schemas.openxmlformats.org/officeDocument/2006/relationships" r:id="rId10"/>
              <a:extLst>
                <a:ext uri="{FF2B5EF4-FFF2-40B4-BE49-F238E27FC236}">
                  <a16:creationId xmlns:a16="http://schemas.microsoft.com/office/drawing/2014/main" xmlns="" id="{FDA4B692-A1B5-47DF-9B54-964517BAD933}"/>
                </a:ext>
              </a:extLst>
            </xdr:cNvPr>
            <xdr:cNvSpPr txBox="1"/>
          </xdr:nvSpPr>
          <xdr:spPr bwMode="gray">
            <a:xfrm>
              <a:off x="0" y="4994483"/>
              <a:ext cx="1763436" cy="364563"/>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Prior Experiences with Sexual Violence </a:t>
              </a:r>
              <a:endParaRPr lang="en-US" sz="800" b="0" u="sng">
                <a:solidFill>
                  <a:schemeClr val="tx1"/>
                </a:solidFill>
                <a:latin typeface="+mn-lt"/>
                <a:ea typeface="+mn-ea"/>
                <a:cs typeface="+mn-cs"/>
              </a:endParaRPr>
            </a:p>
          </xdr:txBody>
        </xdr:sp>
        <xdr:sp macro="" textlink="">
          <xdr:nvSpPr>
            <xdr:cNvPr id="65" name="TextBox 64">
              <a:hlinkClick xmlns:r="http://schemas.openxmlformats.org/officeDocument/2006/relationships" r:id="rId11"/>
              <a:extLst>
                <a:ext uri="{FF2B5EF4-FFF2-40B4-BE49-F238E27FC236}">
                  <a16:creationId xmlns:a16="http://schemas.microsoft.com/office/drawing/2014/main" xmlns="" id="{37E0F940-F628-47EE-B419-E473EB503DE7}"/>
                </a:ext>
              </a:extLst>
            </xdr:cNvPr>
            <xdr:cNvSpPr txBox="1"/>
          </xdr:nvSpPr>
          <xdr:spPr bwMode="gray">
            <a:xfrm>
              <a:off x="0" y="5375468"/>
              <a:ext cx="1763436" cy="231321"/>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Behaviors</a:t>
              </a:r>
              <a:endParaRPr lang="en-US" sz="800" b="0" u="sng">
                <a:solidFill>
                  <a:schemeClr val="tx1"/>
                </a:solidFill>
                <a:latin typeface="+mn-lt"/>
                <a:ea typeface="+mn-ea"/>
                <a:cs typeface="+mn-cs"/>
              </a:endParaRPr>
            </a:p>
          </xdr:txBody>
        </xdr:sp>
        <xdr:sp macro="" textlink="">
          <xdr:nvSpPr>
            <xdr:cNvPr id="66" name="TextBox 65">
              <a:hlinkClick xmlns:r="http://schemas.openxmlformats.org/officeDocument/2006/relationships" r:id="rId12"/>
              <a:extLst>
                <a:ext uri="{FF2B5EF4-FFF2-40B4-BE49-F238E27FC236}">
                  <a16:creationId xmlns:a16="http://schemas.microsoft.com/office/drawing/2014/main" xmlns="" id="{1FA2E174-5FB0-4AAC-AF82-14FCB3606236}"/>
                </a:ext>
              </a:extLst>
            </xdr:cNvPr>
            <xdr:cNvSpPr txBox="1"/>
          </xdr:nvSpPr>
          <xdr:spPr bwMode="gray">
            <a:xfrm>
              <a:off x="0" y="5623211"/>
              <a:ext cx="1763436" cy="2222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Community Attitudes</a:t>
              </a:r>
              <a:endParaRPr lang="en-US" sz="800" b="0" u="sng">
                <a:solidFill>
                  <a:schemeClr val="tx1"/>
                </a:solidFill>
                <a:latin typeface="+mn-lt"/>
                <a:ea typeface="+mn-ea"/>
                <a:cs typeface="+mn-cs"/>
              </a:endParaRPr>
            </a:p>
          </xdr:txBody>
        </xdr:sp>
        <xdr:sp macro="" textlink="">
          <xdr:nvSpPr>
            <xdr:cNvPr id="67" name="TextBox 66">
              <a:hlinkClick xmlns:r="http://schemas.openxmlformats.org/officeDocument/2006/relationships" r:id="rId13"/>
              <a:extLst>
                <a:ext uri="{FF2B5EF4-FFF2-40B4-BE49-F238E27FC236}">
                  <a16:creationId xmlns:a16="http://schemas.microsoft.com/office/drawing/2014/main" xmlns="" id="{4F4F8BB0-271E-4041-AE05-0BC7A7038CFF}"/>
                </a:ext>
              </a:extLst>
            </xdr:cNvPr>
            <xdr:cNvSpPr txBox="1"/>
          </xdr:nvSpPr>
          <xdr:spPr bwMode="gray">
            <a:xfrm>
              <a:off x="0" y="5861883"/>
              <a:ext cx="1763436" cy="230822"/>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Relationship Dynamics</a:t>
              </a:r>
              <a:endParaRPr lang="en-US" sz="800" b="0" u="sng">
                <a:solidFill>
                  <a:schemeClr val="tx1"/>
                </a:solidFill>
                <a:latin typeface="+mn-lt"/>
                <a:ea typeface="+mn-ea"/>
                <a:cs typeface="+mn-cs"/>
              </a:endParaRPr>
            </a:p>
          </xdr:txBody>
        </xdr:sp>
        <xdr:sp macro="" textlink="">
          <xdr:nvSpPr>
            <xdr:cNvPr id="68" name="TextBox 67">
              <a:hlinkClick xmlns:r="http://schemas.openxmlformats.org/officeDocument/2006/relationships" r:id="rId14"/>
              <a:extLst>
                <a:ext uri="{FF2B5EF4-FFF2-40B4-BE49-F238E27FC236}">
                  <a16:creationId xmlns:a16="http://schemas.microsoft.com/office/drawing/2014/main" xmlns="" id="{92FEBAE9-CA6C-41C0-8E95-1A94508D4BB2}"/>
                </a:ext>
              </a:extLst>
            </xdr:cNvPr>
            <xdr:cNvSpPr txBox="1"/>
          </xdr:nvSpPr>
          <xdr:spPr bwMode="gray">
            <a:xfrm>
              <a:off x="0" y="610911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Contact EAB </a:t>
              </a:r>
              <a:endParaRPr lang="en-US" sz="800" b="0" u="sng">
                <a:solidFill>
                  <a:schemeClr val="tx1"/>
                </a:solidFill>
                <a:latin typeface="+mn-lt"/>
                <a:ea typeface="+mn-ea"/>
                <a:cs typeface="+mn-cs"/>
              </a:endParaRPr>
            </a:p>
          </xdr:txBody>
        </xdr:sp>
        <xdr:sp macro="" textlink="">
          <xdr:nvSpPr>
            <xdr:cNvPr id="69" name="TextBox 68">
              <a:hlinkClick xmlns:r="http://schemas.openxmlformats.org/officeDocument/2006/relationships" r:id="rId15"/>
              <a:extLst>
                <a:ext uri="{FF2B5EF4-FFF2-40B4-BE49-F238E27FC236}">
                  <a16:creationId xmlns:a16="http://schemas.microsoft.com/office/drawing/2014/main" xmlns="" id="{F8776036-9E40-4A61-B089-9ADCE167060E}"/>
                </a:ext>
              </a:extLst>
            </xdr:cNvPr>
            <xdr:cNvSpPr txBox="1"/>
          </xdr:nvSpPr>
          <xdr:spPr bwMode="gray">
            <a:xfrm>
              <a:off x="0" y="2544265"/>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Perceptions of Diversity</a:t>
              </a:r>
              <a:endParaRPr lang="en-US" sz="800" b="0" u="sng">
                <a:solidFill>
                  <a:schemeClr val="tx1"/>
                </a:solidFill>
                <a:latin typeface="+mn-lt"/>
                <a:ea typeface="+mn-ea"/>
                <a:cs typeface="+mn-cs"/>
              </a:endParaRPr>
            </a:p>
          </xdr:txBody>
        </xdr:sp>
        <xdr:sp macro="" textlink="">
          <xdr:nvSpPr>
            <xdr:cNvPr id="70" name="TextBox 69">
              <a:hlinkClick xmlns:r="http://schemas.openxmlformats.org/officeDocument/2006/relationships" r:id="rId16"/>
              <a:extLst>
                <a:ext uri="{FF2B5EF4-FFF2-40B4-BE49-F238E27FC236}">
                  <a16:creationId xmlns:a16="http://schemas.microsoft.com/office/drawing/2014/main" xmlns="" id="{568DE630-3481-4132-9F35-4BD51103D7E5}"/>
                </a:ext>
              </a:extLst>
            </xdr:cNvPr>
            <xdr:cNvSpPr txBox="1"/>
          </xdr:nvSpPr>
          <xdr:spPr bwMode="gray">
            <a:xfrm>
              <a:off x="0" y="2789287"/>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Services and Programs</a:t>
              </a:r>
              <a:endParaRPr lang="en-US" sz="800" b="0" u="sng">
                <a:solidFill>
                  <a:schemeClr val="tx1"/>
                </a:solidFill>
                <a:latin typeface="+mn-lt"/>
                <a:ea typeface="+mn-ea"/>
                <a:cs typeface="+mn-cs"/>
              </a:endParaRPr>
            </a:p>
          </xdr:txBody>
        </xdr:sp>
        <xdr:sp macro="" textlink="">
          <xdr:nvSpPr>
            <xdr:cNvPr id="71" name="TextBox 70">
              <a:hlinkClick xmlns:r="http://schemas.openxmlformats.org/officeDocument/2006/relationships" r:id="rId17"/>
              <a:extLst>
                <a:ext uri="{FF2B5EF4-FFF2-40B4-BE49-F238E27FC236}">
                  <a16:creationId xmlns:a16="http://schemas.microsoft.com/office/drawing/2014/main" xmlns="" id="{273E1ACE-667B-4694-A7D7-8728068401B9}"/>
                </a:ext>
              </a:extLst>
            </xdr:cNvPr>
            <xdr:cNvSpPr txBox="1"/>
          </xdr:nvSpPr>
          <xdr:spPr bwMode="gray">
            <a:xfrm>
              <a:off x="0" y="3279330"/>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Interactions with Diverse Peers</a:t>
              </a:r>
              <a:endParaRPr lang="en-US" sz="800" b="0" u="sng">
                <a:solidFill>
                  <a:schemeClr val="tx1"/>
                </a:solidFill>
                <a:latin typeface="+mn-lt"/>
                <a:ea typeface="+mn-ea"/>
                <a:cs typeface="+mn-cs"/>
              </a:endParaRPr>
            </a:p>
          </xdr:txBody>
        </xdr:sp>
        <xdr:sp macro="" textlink="">
          <xdr:nvSpPr>
            <xdr:cNvPr id="72" name="TextBox 71">
              <a:hlinkClick xmlns:r="http://schemas.openxmlformats.org/officeDocument/2006/relationships" r:id="rId18"/>
              <a:extLst>
                <a:ext uri="{FF2B5EF4-FFF2-40B4-BE49-F238E27FC236}">
                  <a16:creationId xmlns:a16="http://schemas.microsoft.com/office/drawing/2014/main" xmlns="" id="{9E223E8F-E331-42A9-878B-42F0DA9A9C45}"/>
                </a:ext>
              </a:extLst>
            </xdr:cNvPr>
            <xdr:cNvSpPr txBox="1"/>
          </xdr:nvSpPr>
          <xdr:spPr bwMode="gray">
            <a:xfrm>
              <a:off x="0" y="3524352"/>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Campus Inclusivity </a:t>
              </a:r>
              <a:endParaRPr lang="en-US" sz="800" b="0" u="sng">
                <a:solidFill>
                  <a:schemeClr val="tx1"/>
                </a:solidFill>
                <a:latin typeface="+mn-lt"/>
                <a:ea typeface="+mn-ea"/>
                <a:cs typeface="+mn-cs"/>
              </a:endParaRPr>
            </a:p>
          </xdr:txBody>
        </xdr:sp>
        <xdr:sp macro="" textlink="">
          <xdr:nvSpPr>
            <xdr:cNvPr id="73" name="TextBox 72">
              <a:hlinkClick xmlns:r="http://schemas.openxmlformats.org/officeDocument/2006/relationships" r:id="rId19"/>
              <a:extLst>
                <a:ext uri="{FF2B5EF4-FFF2-40B4-BE49-F238E27FC236}">
                  <a16:creationId xmlns:a16="http://schemas.microsoft.com/office/drawing/2014/main" xmlns="" id="{5DB35279-4704-410A-A151-8A832A2D4B5A}"/>
                </a:ext>
              </a:extLst>
            </xdr:cNvPr>
            <xdr:cNvSpPr txBox="1"/>
          </xdr:nvSpPr>
          <xdr:spPr bwMode="gray">
            <a:xfrm>
              <a:off x="0" y="3034308"/>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Discrimination and Harassment</a:t>
              </a:r>
              <a:endParaRPr lang="en-US" sz="800" b="0" u="sng">
                <a:solidFill>
                  <a:schemeClr val="tx1"/>
                </a:solidFill>
                <a:latin typeface="+mn-lt"/>
                <a:ea typeface="+mn-ea"/>
                <a:cs typeface="+mn-cs"/>
              </a:endParaRPr>
            </a:p>
          </xdr:txBody>
        </xdr:sp>
        <xdr:sp macro="" textlink="">
          <xdr:nvSpPr>
            <xdr:cNvPr id="74" name="TextBox 73">
              <a:hlinkClick xmlns:r="http://schemas.openxmlformats.org/officeDocument/2006/relationships" r:id="rId20"/>
              <a:extLst>
                <a:ext uri="{FF2B5EF4-FFF2-40B4-BE49-F238E27FC236}">
                  <a16:creationId xmlns:a16="http://schemas.microsoft.com/office/drawing/2014/main" xmlns="" id="{D957A2F2-4AEC-464D-ACAA-D53E583E4BB4}"/>
                </a:ext>
              </a:extLst>
            </xdr:cNvPr>
            <xdr:cNvSpPr txBox="1"/>
          </xdr:nvSpPr>
          <xdr:spPr bwMode="gray">
            <a:xfrm>
              <a:off x="0" y="3769374"/>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0" u="sng" baseline="0">
                  <a:solidFill>
                    <a:schemeClr val="tx1"/>
                  </a:solidFill>
                  <a:latin typeface="+mn-lt"/>
                  <a:ea typeface="+mn-ea"/>
                  <a:cs typeface="+mn-cs"/>
                </a:rPr>
                <a:t>Basic Needs</a:t>
              </a:r>
              <a:endParaRPr lang="en-US" sz="800" b="0" u="sng">
                <a:solidFill>
                  <a:schemeClr val="tx1"/>
                </a:solidFill>
                <a:latin typeface="+mn-lt"/>
                <a:ea typeface="+mn-ea"/>
                <a:cs typeface="+mn-cs"/>
              </a:endParaRPr>
            </a:p>
          </xdr:txBody>
        </xdr:sp>
        <xdr:sp macro="" textlink="">
          <xdr:nvSpPr>
            <xdr:cNvPr id="75" name="TextBox 74">
              <a:extLst>
                <a:ext uri="{FF2B5EF4-FFF2-40B4-BE49-F238E27FC236}">
                  <a16:creationId xmlns:a16="http://schemas.microsoft.com/office/drawing/2014/main" xmlns="" id="{22A8D7F5-C157-47FF-A98B-FA249A7B0195}"/>
                </a:ext>
              </a:extLst>
            </xdr:cNvPr>
            <xdr:cNvSpPr txBox="1"/>
          </xdr:nvSpPr>
          <xdr:spPr bwMode="gray">
            <a:xfrm>
              <a:off x="0" y="2299243"/>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Diversity and Inclusion</a:t>
              </a:r>
              <a:endParaRPr lang="en-US" sz="800" b="1" i="1" u="none">
                <a:solidFill>
                  <a:schemeClr val="accent6"/>
                </a:solidFill>
                <a:latin typeface="+mn-lt"/>
                <a:ea typeface="+mn-ea"/>
                <a:cs typeface="+mn-cs"/>
              </a:endParaRPr>
            </a:p>
          </xdr:txBody>
        </xdr:sp>
        <xdr:sp macro="" textlink="">
          <xdr:nvSpPr>
            <xdr:cNvPr id="76" name="TextBox 75">
              <a:extLst>
                <a:ext uri="{FF2B5EF4-FFF2-40B4-BE49-F238E27FC236}">
                  <a16:creationId xmlns:a16="http://schemas.microsoft.com/office/drawing/2014/main" xmlns="" id="{D09177D0-21D5-4A54-85C2-750AD8283497}"/>
                </a:ext>
              </a:extLst>
            </xdr:cNvPr>
            <xdr:cNvSpPr txBox="1"/>
          </xdr:nvSpPr>
          <xdr:spPr bwMode="gray">
            <a:xfrm>
              <a:off x="0" y="4014396"/>
              <a:ext cx="1763436" cy="22860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800" b="1" i="1" u="none" baseline="0">
                  <a:solidFill>
                    <a:schemeClr val="accent6"/>
                  </a:solidFill>
                  <a:latin typeface="+mn-lt"/>
                  <a:ea typeface="+mn-ea"/>
                  <a:cs typeface="+mn-cs"/>
                </a:rPr>
                <a:t>Sexual Violence</a:t>
              </a:r>
              <a:endParaRPr lang="en-US" sz="800" b="1" i="1" u="none">
                <a:solidFill>
                  <a:schemeClr val="accent6"/>
                </a:solidFill>
                <a:latin typeface="+mn-lt"/>
                <a:ea typeface="+mn-ea"/>
                <a:cs typeface="+mn-cs"/>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kubaryk\Box\EdSyn\Student%20Affairs%20Forum\Campus%20Climate%20Survey\7.%20SP19\Cohort%20Info%20and%20Data\Institutional%20Data%20Reports\V1\University%20of%20North%20Texas%20Health%20Science%20Center%20Data%20Report%20SP19%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gine"/>
      <sheetName val="DE Fields"/>
      <sheetName val="Instit. Data"/>
      <sheetName val="Intro"/>
      <sheetName val="Methods"/>
      <sheetName val="Demos"/>
      <sheetName val="General CC"/>
      <sheetName val="D&amp;I Experiences"/>
      <sheetName val="D&amp;I Services Programs"/>
      <sheetName val="D&amp;I Harass"/>
      <sheetName val="D&amp;I Actions and Attitudes"/>
      <sheetName val="Inclusive Campus"/>
      <sheetName val="Basic Needs"/>
      <sheetName val="Prevention"/>
      <sheetName val="KP Reporting"/>
      <sheetName val="SV Experiences"/>
      <sheetName val="Prior SV"/>
      <sheetName val="Community Behaviors"/>
      <sheetName val="Community Attitudes"/>
      <sheetName val="Relat. Dynamics"/>
      <sheetName val="Contact EAB"/>
    </sheetNames>
    <sheetDataSet>
      <sheetData sheetId="0">
        <row r="2">
          <cell r="TB2">
            <v>0</v>
          </cell>
        </row>
        <row r="3">
          <cell r="TB3">
            <v>0</v>
          </cell>
        </row>
        <row r="4">
          <cell r="TB4">
            <v>0</v>
          </cell>
        </row>
        <row r="5">
          <cell r="TB5">
            <v>0</v>
          </cell>
        </row>
        <row r="6">
          <cell r="TB6">
            <v>0</v>
          </cell>
        </row>
        <row r="7">
          <cell r="TB7">
            <v>0</v>
          </cell>
        </row>
        <row r="8">
          <cell r="TB8">
            <v>0</v>
          </cell>
        </row>
        <row r="9">
          <cell r="TB9">
            <v>0</v>
          </cell>
        </row>
        <row r="10">
          <cell r="TB10">
            <v>0</v>
          </cell>
        </row>
        <row r="11">
          <cell r="TB11">
            <v>0</v>
          </cell>
        </row>
        <row r="12">
          <cell r="TB12">
            <v>0</v>
          </cell>
        </row>
        <row r="13">
          <cell r="TB13">
            <v>0</v>
          </cell>
        </row>
        <row r="14">
          <cell r="TB14">
            <v>0</v>
          </cell>
        </row>
        <row r="15">
          <cell r="TB15">
            <v>0</v>
          </cell>
        </row>
        <row r="16">
          <cell r="TB16">
            <v>0</v>
          </cell>
        </row>
        <row r="17">
          <cell r="TB17">
            <v>0</v>
          </cell>
        </row>
        <row r="18">
          <cell r="TB18">
            <v>0</v>
          </cell>
        </row>
        <row r="19">
          <cell r="TB19">
            <v>0</v>
          </cell>
        </row>
        <row r="20">
          <cell r="TB20">
            <v>0</v>
          </cell>
        </row>
        <row r="21">
          <cell r="TB21">
            <v>0</v>
          </cell>
        </row>
        <row r="22">
          <cell r="TB22">
            <v>0</v>
          </cell>
        </row>
        <row r="23">
          <cell r="TB23">
            <v>0</v>
          </cell>
        </row>
        <row r="24">
          <cell r="TB24">
            <v>0</v>
          </cell>
        </row>
        <row r="25">
          <cell r="TB25">
            <v>0</v>
          </cell>
        </row>
        <row r="26">
          <cell r="TB26">
            <v>0</v>
          </cell>
        </row>
        <row r="27">
          <cell r="TB27">
            <v>0</v>
          </cell>
        </row>
        <row r="28">
          <cell r="TB28">
            <v>0</v>
          </cell>
        </row>
        <row r="29">
          <cell r="TB29">
            <v>0</v>
          </cell>
        </row>
        <row r="30">
          <cell r="TB30">
            <v>0</v>
          </cell>
        </row>
        <row r="31">
          <cell r="TB31">
            <v>0</v>
          </cell>
        </row>
        <row r="32">
          <cell r="TB32">
            <v>0</v>
          </cell>
        </row>
        <row r="33">
          <cell r="TB33">
            <v>0</v>
          </cell>
        </row>
        <row r="34">
          <cell r="TB34">
            <v>0</v>
          </cell>
        </row>
        <row r="35">
          <cell r="TB35">
            <v>0</v>
          </cell>
        </row>
        <row r="36">
          <cell r="TB36">
            <v>0</v>
          </cell>
        </row>
        <row r="37">
          <cell r="TB37">
            <v>0</v>
          </cell>
        </row>
        <row r="38">
          <cell r="TB38">
            <v>0</v>
          </cell>
        </row>
        <row r="39">
          <cell r="TB39">
            <v>0</v>
          </cell>
        </row>
        <row r="40">
          <cell r="TB40">
            <v>0</v>
          </cell>
        </row>
        <row r="41">
          <cell r="TB41">
            <v>0</v>
          </cell>
        </row>
        <row r="42">
          <cell r="TB42">
            <v>0</v>
          </cell>
        </row>
        <row r="43">
          <cell r="TB43">
            <v>0</v>
          </cell>
        </row>
        <row r="44">
          <cell r="TB44">
            <v>0</v>
          </cell>
        </row>
        <row r="45">
          <cell r="TB45">
            <v>0</v>
          </cell>
        </row>
        <row r="46">
          <cell r="TB46">
            <v>0</v>
          </cell>
        </row>
        <row r="47">
          <cell r="TB47">
            <v>0</v>
          </cell>
        </row>
        <row r="48">
          <cell r="TB48">
            <v>0</v>
          </cell>
        </row>
        <row r="49">
          <cell r="TB49">
            <v>0</v>
          </cell>
        </row>
        <row r="50">
          <cell r="TB50">
            <v>0</v>
          </cell>
        </row>
        <row r="51">
          <cell r="TB51">
            <v>0</v>
          </cell>
        </row>
        <row r="52">
          <cell r="TB52">
            <v>0</v>
          </cell>
        </row>
        <row r="53">
          <cell r="TB53">
            <v>0</v>
          </cell>
        </row>
        <row r="54">
          <cell r="TB54">
            <v>0</v>
          </cell>
        </row>
        <row r="55">
          <cell r="TB55">
            <v>0</v>
          </cell>
        </row>
        <row r="56">
          <cell r="TB56">
            <v>0</v>
          </cell>
        </row>
        <row r="57">
          <cell r="TB57">
            <v>0</v>
          </cell>
        </row>
        <row r="58">
          <cell r="TB58">
            <v>0</v>
          </cell>
        </row>
        <row r="59">
          <cell r="TB59">
            <v>0</v>
          </cell>
        </row>
        <row r="60">
          <cell r="TB60">
            <v>0</v>
          </cell>
        </row>
        <row r="61">
          <cell r="TB61">
            <v>0</v>
          </cell>
        </row>
        <row r="62">
          <cell r="TB62">
            <v>0</v>
          </cell>
        </row>
        <row r="63">
          <cell r="TB63">
            <v>0</v>
          </cell>
        </row>
        <row r="64">
          <cell r="TB64">
            <v>0</v>
          </cell>
        </row>
        <row r="65">
          <cell r="TB65">
            <v>0</v>
          </cell>
        </row>
        <row r="66">
          <cell r="TB66">
            <v>0</v>
          </cell>
        </row>
        <row r="67">
          <cell r="TB67">
            <v>0</v>
          </cell>
        </row>
        <row r="68">
          <cell r="TB68">
            <v>0</v>
          </cell>
        </row>
        <row r="69">
          <cell r="TB69">
            <v>0</v>
          </cell>
        </row>
        <row r="70">
          <cell r="TB70">
            <v>0</v>
          </cell>
        </row>
        <row r="71">
          <cell r="TB71">
            <v>0</v>
          </cell>
        </row>
        <row r="72">
          <cell r="TB72">
            <v>0</v>
          </cell>
        </row>
        <row r="73">
          <cell r="TB73">
            <v>0</v>
          </cell>
        </row>
        <row r="74">
          <cell r="TB74">
            <v>0</v>
          </cell>
        </row>
        <row r="75">
          <cell r="TB75">
            <v>0</v>
          </cell>
        </row>
        <row r="76">
          <cell r="TB76">
            <v>0</v>
          </cell>
        </row>
        <row r="77">
          <cell r="TB77">
            <v>0</v>
          </cell>
        </row>
        <row r="78">
          <cell r="TB78">
            <v>0</v>
          </cell>
        </row>
        <row r="79">
          <cell r="TB79">
            <v>0</v>
          </cell>
        </row>
        <row r="80">
          <cell r="TB80">
            <v>0</v>
          </cell>
        </row>
        <row r="81">
          <cell r="TB81">
            <v>0</v>
          </cell>
        </row>
        <row r="82">
          <cell r="TB82">
            <v>0</v>
          </cell>
        </row>
        <row r="83">
          <cell r="TB83">
            <v>0</v>
          </cell>
        </row>
        <row r="84">
          <cell r="TB84">
            <v>0</v>
          </cell>
        </row>
        <row r="85">
          <cell r="TB85">
            <v>0</v>
          </cell>
        </row>
        <row r="86">
          <cell r="TB86">
            <v>0</v>
          </cell>
        </row>
        <row r="87">
          <cell r="TB87">
            <v>0</v>
          </cell>
        </row>
        <row r="88">
          <cell r="TB88">
            <v>0</v>
          </cell>
        </row>
        <row r="89">
          <cell r="TB89">
            <v>0</v>
          </cell>
        </row>
        <row r="90">
          <cell r="TB90">
            <v>0</v>
          </cell>
        </row>
        <row r="91">
          <cell r="TB91">
            <v>0</v>
          </cell>
        </row>
        <row r="92">
          <cell r="TB92">
            <v>0</v>
          </cell>
        </row>
        <row r="93">
          <cell r="TB93">
            <v>0</v>
          </cell>
        </row>
        <row r="94">
          <cell r="TB94">
            <v>0</v>
          </cell>
        </row>
        <row r="95">
          <cell r="TB95">
            <v>0</v>
          </cell>
        </row>
        <row r="96">
          <cell r="TB96">
            <v>0</v>
          </cell>
        </row>
        <row r="97">
          <cell r="TB97">
            <v>0</v>
          </cell>
        </row>
        <row r="98">
          <cell r="TB98">
            <v>0</v>
          </cell>
        </row>
        <row r="99">
          <cell r="TB99">
            <v>0</v>
          </cell>
        </row>
        <row r="100">
          <cell r="TB100">
            <v>0</v>
          </cell>
        </row>
        <row r="101">
          <cell r="TB101">
            <v>0</v>
          </cell>
        </row>
        <row r="102">
          <cell r="TB102">
            <v>0</v>
          </cell>
        </row>
        <row r="103">
          <cell r="TB103">
            <v>0</v>
          </cell>
        </row>
        <row r="104">
          <cell r="TB104">
            <v>0</v>
          </cell>
        </row>
        <row r="105">
          <cell r="TB105">
            <v>0</v>
          </cell>
        </row>
        <row r="106">
          <cell r="TB106">
            <v>0</v>
          </cell>
        </row>
        <row r="107">
          <cell r="TB107">
            <v>0</v>
          </cell>
        </row>
        <row r="108">
          <cell r="TB108">
            <v>0</v>
          </cell>
        </row>
        <row r="109">
          <cell r="TB109">
            <v>0</v>
          </cell>
        </row>
        <row r="110">
          <cell r="TB110">
            <v>0</v>
          </cell>
        </row>
        <row r="111">
          <cell r="TB111">
            <v>0</v>
          </cell>
        </row>
        <row r="112">
          <cell r="TB112">
            <v>0</v>
          </cell>
        </row>
        <row r="113">
          <cell r="TB113">
            <v>0</v>
          </cell>
        </row>
        <row r="114">
          <cell r="TB114">
            <v>0</v>
          </cell>
        </row>
        <row r="115">
          <cell r="TB115">
            <v>0</v>
          </cell>
        </row>
        <row r="116">
          <cell r="TB116">
            <v>0</v>
          </cell>
        </row>
        <row r="117">
          <cell r="TB117">
            <v>0</v>
          </cell>
        </row>
        <row r="118">
          <cell r="TB118">
            <v>0</v>
          </cell>
        </row>
        <row r="119">
          <cell r="TB119">
            <v>0</v>
          </cell>
        </row>
        <row r="120">
          <cell r="TB120">
            <v>0</v>
          </cell>
        </row>
        <row r="121">
          <cell r="TB121">
            <v>0</v>
          </cell>
        </row>
        <row r="122">
          <cell r="TB122">
            <v>0</v>
          </cell>
        </row>
        <row r="123">
          <cell r="TB123">
            <v>0</v>
          </cell>
        </row>
        <row r="124">
          <cell r="TB124">
            <v>0</v>
          </cell>
        </row>
        <row r="125">
          <cell r="TB125">
            <v>0</v>
          </cell>
        </row>
        <row r="126">
          <cell r="TB126">
            <v>0</v>
          </cell>
        </row>
        <row r="127">
          <cell r="TB127">
            <v>0</v>
          </cell>
        </row>
        <row r="128">
          <cell r="TB128">
            <v>0</v>
          </cell>
        </row>
        <row r="129">
          <cell r="TB129">
            <v>0</v>
          </cell>
        </row>
        <row r="130">
          <cell r="TB130">
            <v>0</v>
          </cell>
        </row>
        <row r="131">
          <cell r="TB131">
            <v>0</v>
          </cell>
        </row>
        <row r="132">
          <cell r="TB132">
            <v>0</v>
          </cell>
        </row>
        <row r="133">
          <cell r="TB133">
            <v>0</v>
          </cell>
        </row>
        <row r="134">
          <cell r="TB134">
            <v>0</v>
          </cell>
        </row>
        <row r="135">
          <cell r="TB135">
            <v>0</v>
          </cell>
        </row>
        <row r="136">
          <cell r="TB136">
            <v>0</v>
          </cell>
        </row>
        <row r="137">
          <cell r="TB137">
            <v>0</v>
          </cell>
        </row>
        <row r="138">
          <cell r="TB138">
            <v>0</v>
          </cell>
        </row>
        <row r="139">
          <cell r="TB139">
            <v>0</v>
          </cell>
        </row>
        <row r="140">
          <cell r="TB140">
            <v>0</v>
          </cell>
        </row>
        <row r="141">
          <cell r="TB141">
            <v>1</v>
          </cell>
        </row>
        <row r="142">
          <cell r="TB142">
            <v>0</v>
          </cell>
        </row>
        <row r="143">
          <cell r="TB143">
            <v>0</v>
          </cell>
        </row>
        <row r="144">
          <cell r="TB144">
            <v>0</v>
          </cell>
        </row>
        <row r="145">
          <cell r="TB145">
            <v>0</v>
          </cell>
        </row>
        <row r="146">
          <cell r="TB146">
            <v>0</v>
          </cell>
        </row>
        <row r="147">
          <cell r="TB147">
            <v>0</v>
          </cell>
        </row>
        <row r="148">
          <cell r="TB148">
            <v>0</v>
          </cell>
        </row>
        <row r="149">
          <cell r="TB149">
            <v>0</v>
          </cell>
        </row>
        <row r="150">
          <cell r="TB150">
            <v>0</v>
          </cell>
        </row>
        <row r="151">
          <cell r="TB151">
            <v>0</v>
          </cell>
        </row>
        <row r="152">
          <cell r="TB152">
            <v>0</v>
          </cell>
        </row>
        <row r="153">
          <cell r="TB153">
            <v>0</v>
          </cell>
        </row>
        <row r="154">
          <cell r="TB154">
            <v>1</v>
          </cell>
        </row>
        <row r="155">
          <cell r="TB155">
            <v>0</v>
          </cell>
        </row>
        <row r="156">
          <cell r="TB156">
            <v>0</v>
          </cell>
        </row>
        <row r="157">
          <cell r="TB157">
            <v>0</v>
          </cell>
        </row>
        <row r="158">
          <cell r="TB158">
            <v>0</v>
          </cell>
        </row>
        <row r="159">
          <cell r="TB159">
            <v>0</v>
          </cell>
        </row>
        <row r="160">
          <cell r="TB160">
            <v>0</v>
          </cell>
        </row>
        <row r="161">
          <cell r="TB161">
            <v>0</v>
          </cell>
        </row>
        <row r="162">
          <cell r="TB162">
            <v>0</v>
          </cell>
        </row>
        <row r="163">
          <cell r="TB163">
            <v>0</v>
          </cell>
        </row>
        <row r="164">
          <cell r="TB164">
            <v>0</v>
          </cell>
        </row>
        <row r="165">
          <cell r="TB165">
            <v>0</v>
          </cell>
        </row>
        <row r="166">
          <cell r="TB166">
            <v>0</v>
          </cell>
        </row>
        <row r="167">
          <cell r="TB167">
            <v>0</v>
          </cell>
        </row>
        <row r="168">
          <cell r="TB168">
            <v>0</v>
          </cell>
        </row>
        <row r="169">
          <cell r="TB169">
            <v>0</v>
          </cell>
        </row>
        <row r="170">
          <cell r="TB170">
            <v>0</v>
          </cell>
        </row>
        <row r="171">
          <cell r="TB171">
            <v>0</v>
          </cell>
        </row>
        <row r="172">
          <cell r="TB172">
            <v>0</v>
          </cell>
        </row>
        <row r="173">
          <cell r="TB173">
            <v>0</v>
          </cell>
        </row>
        <row r="174">
          <cell r="TB174">
            <v>0</v>
          </cell>
        </row>
        <row r="175">
          <cell r="TB175">
            <v>0</v>
          </cell>
        </row>
        <row r="176">
          <cell r="TB176">
            <v>0</v>
          </cell>
        </row>
        <row r="177">
          <cell r="TB177">
            <v>0</v>
          </cell>
        </row>
        <row r="178">
          <cell r="TB178">
            <v>0</v>
          </cell>
        </row>
        <row r="179">
          <cell r="TB179">
            <v>0</v>
          </cell>
        </row>
        <row r="180">
          <cell r="TB180">
            <v>0</v>
          </cell>
        </row>
        <row r="181">
          <cell r="TB181">
            <v>0</v>
          </cell>
        </row>
        <row r="182">
          <cell r="TB182">
            <v>0</v>
          </cell>
        </row>
        <row r="183">
          <cell r="TB183">
            <v>0</v>
          </cell>
        </row>
        <row r="184">
          <cell r="TB184">
            <v>0</v>
          </cell>
        </row>
        <row r="185">
          <cell r="TB185">
            <v>0</v>
          </cell>
        </row>
        <row r="186">
          <cell r="TB186">
            <v>0</v>
          </cell>
        </row>
        <row r="187">
          <cell r="TB187">
            <v>0</v>
          </cell>
        </row>
        <row r="188">
          <cell r="TB188">
            <v>0</v>
          </cell>
        </row>
        <row r="189">
          <cell r="TB189">
            <v>0</v>
          </cell>
        </row>
        <row r="190">
          <cell r="TB190">
            <v>0</v>
          </cell>
        </row>
        <row r="191">
          <cell r="TB191">
            <v>0</v>
          </cell>
        </row>
        <row r="192">
          <cell r="TB192">
            <v>0</v>
          </cell>
        </row>
        <row r="193">
          <cell r="TB193">
            <v>0</v>
          </cell>
        </row>
        <row r="194">
          <cell r="TB194">
            <v>0</v>
          </cell>
        </row>
        <row r="195">
          <cell r="TB195">
            <v>0</v>
          </cell>
        </row>
        <row r="196">
          <cell r="TB196">
            <v>0</v>
          </cell>
        </row>
        <row r="197">
          <cell r="TB197">
            <v>0</v>
          </cell>
        </row>
        <row r="198">
          <cell r="TB198">
            <v>0</v>
          </cell>
        </row>
        <row r="199">
          <cell r="TB199">
            <v>0</v>
          </cell>
        </row>
        <row r="200">
          <cell r="TB200">
            <v>0</v>
          </cell>
        </row>
        <row r="201">
          <cell r="TB201">
            <v>0</v>
          </cell>
        </row>
        <row r="202">
          <cell r="TB202">
            <v>0</v>
          </cell>
        </row>
        <row r="203">
          <cell r="TB203">
            <v>0</v>
          </cell>
        </row>
        <row r="204">
          <cell r="TB204">
            <v>0</v>
          </cell>
        </row>
        <row r="205">
          <cell r="TB205">
            <v>0</v>
          </cell>
        </row>
        <row r="206">
          <cell r="TB206">
            <v>0</v>
          </cell>
        </row>
        <row r="207">
          <cell r="TB207">
            <v>0</v>
          </cell>
        </row>
        <row r="208">
          <cell r="TB208">
            <v>0</v>
          </cell>
        </row>
        <row r="209">
          <cell r="TB209">
            <v>0</v>
          </cell>
        </row>
        <row r="210">
          <cell r="TB210">
            <v>0</v>
          </cell>
        </row>
        <row r="211">
          <cell r="TB211">
            <v>0</v>
          </cell>
        </row>
        <row r="212">
          <cell r="TB212">
            <v>0</v>
          </cell>
        </row>
        <row r="213">
          <cell r="TB213">
            <v>0</v>
          </cell>
        </row>
        <row r="214">
          <cell r="TB214">
            <v>0</v>
          </cell>
        </row>
        <row r="215">
          <cell r="TB215">
            <v>0</v>
          </cell>
        </row>
        <row r="216">
          <cell r="TB216">
            <v>0</v>
          </cell>
        </row>
        <row r="217">
          <cell r="TB217">
            <v>0</v>
          </cell>
        </row>
        <row r="218">
          <cell r="TB218">
            <v>0</v>
          </cell>
        </row>
        <row r="219">
          <cell r="TB219">
            <v>0</v>
          </cell>
        </row>
        <row r="220">
          <cell r="TB220">
            <v>0</v>
          </cell>
        </row>
        <row r="221">
          <cell r="TB221">
            <v>0</v>
          </cell>
        </row>
        <row r="222">
          <cell r="TB222">
            <v>0</v>
          </cell>
        </row>
        <row r="223">
          <cell r="TB223">
            <v>0</v>
          </cell>
        </row>
        <row r="224">
          <cell r="TB224">
            <v>0</v>
          </cell>
        </row>
        <row r="225">
          <cell r="TB225">
            <v>0</v>
          </cell>
        </row>
        <row r="226">
          <cell r="TB226">
            <v>0</v>
          </cell>
        </row>
        <row r="227">
          <cell r="TB227">
            <v>0</v>
          </cell>
        </row>
        <row r="228">
          <cell r="TB228">
            <v>0</v>
          </cell>
        </row>
        <row r="229">
          <cell r="TB229">
            <v>0</v>
          </cell>
        </row>
        <row r="230">
          <cell r="TB230">
            <v>0</v>
          </cell>
        </row>
        <row r="231">
          <cell r="TB231">
            <v>0</v>
          </cell>
        </row>
        <row r="232">
          <cell r="TB232">
            <v>0</v>
          </cell>
        </row>
        <row r="233">
          <cell r="TB233">
            <v>0</v>
          </cell>
        </row>
        <row r="234">
          <cell r="TB234">
            <v>0</v>
          </cell>
        </row>
        <row r="235">
          <cell r="TB235">
            <v>0</v>
          </cell>
        </row>
        <row r="236">
          <cell r="TB236">
            <v>0</v>
          </cell>
        </row>
        <row r="237">
          <cell r="TB237">
            <v>0</v>
          </cell>
        </row>
        <row r="238">
          <cell r="TB238">
            <v>0</v>
          </cell>
        </row>
        <row r="239">
          <cell r="TB239">
            <v>0</v>
          </cell>
        </row>
        <row r="240">
          <cell r="TB240">
            <v>0</v>
          </cell>
        </row>
        <row r="241">
          <cell r="TB241">
            <v>0</v>
          </cell>
        </row>
        <row r="242">
          <cell r="TB242">
            <v>0</v>
          </cell>
        </row>
        <row r="243">
          <cell r="TB243">
            <v>0</v>
          </cell>
        </row>
        <row r="244">
          <cell r="TB244">
            <v>0</v>
          </cell>
        </row>
        <row r="245">
          <cell r="TB245">
            <v>0</v>
          </cell>
        </row>
        <row r="246">
          <cell r="TB246">
            <v>0</v>
          </cell>
        </row>
        <row r="247">
          <cell r="TB247">
            <v>0</v>
          </cell>
        </row>
        <row r="248">
          <cell r="TB248">
            <v>0</v>
          </cell>
        </row>
        <row r="249">
          <cell r="TB249">
            <v>0</v>
          </cell>
        </row>
        <row r="250">
          <cell r="TB250">
            <v>0</v>
          </cell>
        </row>
        <row r="251">
          <cell r="TB251">
            <v>0</v>
          </cell>
        </row>
        <row r="252">
          <cell r="TB252">
            <v>0</v>
          </cell>
        </row>
        <row r="253">
          <cell r="TB253">
            <v>0</v>
          </cell>
        </row>
        <row r="254">
          <cell r="TB254">
            <v>0</v>
          </cell>
        </row>
        <row r="255">
          <cell r="TB255">
            <v>0</v>
          </cell>
        </row>
        <row r="256">
          <cell r="TB256">
            <v>0</v>
          </cell>
        </row>
        <row r="257">
          <cell r="TB257">
            <v>1</v>
          </cell>
        </row>
        <row r="258">
          <cell r="TB258">
            <v>0</v>
          </cell>
        </row>
        <row r="259">
          <cell r="TB259">
            <v>0</v>
          </cell>
        </row>
        <row r="260">
          <cell r="TB260">
            <v>0</v>
          </cell>
        </row>
        <row r="261">
          <cell r="TB261">
            <v>0</v>
          </cell>
        </row>
        <row r="262">
          <cell r="TB262">
            <v>0</v>
          </cell>
        </row>
        <row r="263">
          <cell r="TB263">
            <v>0</v>
          </cell>
        </row>
        <row r="264">
          <cell r="TB264">
            <v>0</v>
          </cell>
        </row>
        <row r="265">
          <cell r="TB265">
            <v>0</v>
          </cell>
        </row>
        <row r="266">
          <cell r="TB266">
            <v>0</v>
          </cell>
        </row>
        <row r="267">
          <cell r="TB267">
            <v>0</v>
          </cell>
        </row>
        <row r="268">
          <cell r="TB268">
            <v>0</v>
          </cell>
        </row>
        <row r="269">
          <cell r="TB269">
            <v>0</v>
          </cell>
        </row>
        <row r="270">
          <cell r="TB270">
            <v>0</v>
          </cell>
        </row>
        <row r="271">
          <cell r="TB271">
            <v>0</v>
          </cell>
        </row>
        <row r="272">
          <cell r="TB272">
            <v>0</v>
          </cell>
        </row>
        <row r="273">
          <cell r="TB273">
            <v>0</v>
          </cell>
        </row>
        <row r="274">
          <cell r="TB274">
            <v>0</v>
          </cell>
        </row>
        <row r="275">
          <cell r="TB275">
            <v>0</v>
          </cell>
        </row>
        <row r="276">
          <cell r="TB276">
            <v>0</v>
          </cell>
        </row>
        <row r="277">
          <cell r="TB277">
            <v>0</v>
          </cell>
        </row>
        <row r="278">
          <cell r="TB278">
            <v>0</v>
          </cell>
        </row>
        <row r="279">
          <cell r="TB279">
            <v>0</v>
          </cell>
        </row>
        <row r="280">
          <cell r="TB280">
            <v>0</v>
          </cell>
        </row>
        <row r="281">
          <cell r="TB281">
            <v>0</v>
          </cell>
        </row>
        <row r="282">
          <cell r="TB282">
            <v>0</v>
          </cell>
        </row>
        <row r="283">
          <cell r="TB283">
            <v>0</v>
          </cell>
        </row>
        <row r="284">
          <cell r="TB284">
            <v>0</v>
          </cell>
        </row>
        <row r="285">
          <cell r="TB285">
            <v>0</v>
          </cell>
        </row>
        <row r="286">
          <cell r="TB286">
            <v>0</v>
          </cell>
        </row>
        <row r="287">
          <cell r="TB287">
            <v>0</v>
          </cell>
        </row>
        <row r="288">
          <cell r="TB288">
            <v>0</v>
          </cell>
        </row>
        <row r="289">
          <cell r="TB289">
            <v>0</v>
          </cell>
        </row>
        <row r="290">
          <cell r="TB290">
            <v>0</v>
          </cell>
        </row>
        <row r="291">
          <cell r="TB291">
            <v>0</v>
          </cell>
        </row>
        <row r="292">
          <cell r="TB292">
            <v>0</v>
          </cell>
        </row>
        <row r="293">
          <cell r="TB293">
            <v>0</v>
          </cell>
        </row>
        <row r="294">
          <cell r="TB294">
            <v>0</v>
          </cell>
        </row>
        <row r="295">
          <cell r="TB295">
            <v>0</v>
          </cell>
        </row>
        <row r="296">
          <cell r="TB296">
            <v>0</v>
          </cell>
        </row>
        <row r="297">
          <cell r="TB297">
            <v>0</v>
          </cell>
        </row>
        <row r="298">
          <cell r="TB298">
            <v>0</v>
          </cell>
        </row>
        <row r="299">
          <cell r="TB299">
            <v>1</v>
          </cell>
        </row>
        <row r="300">
          <cell r="TB300">
            <v>0</v>
          </cell>
        </row>
        <row r="301">
          <cell r="TB301">
            <v>0</v>
          </cell>
        </row>
        <row r="302">
          <cell r="TB302">
            <v>0</v>
          </cell>
        </row>
        <row r="303">
          <cell r="TB303">
            <v>0</v>
          </cell>
        </row>
        <row r="304">
          <cell r="TB304">
            <v>0</v>
          </cell>
        </row>
        <row r="305">
          <cell r="TB305">
            <v>0</v>
          </cell>
        </row>
        <row r="306">
          <cell r="TB306">
            <v>0</v>
          </cell>
        </row>
        <row r="307">
          <cell r="TB307">
            <v>0</v>
          </cell>
        </row>
        <row r="308">
          <cell r="TB308">
            <v>0</v>
          </cell>
        </row>
        <row r="309">
          <cell r="TB309">
            <v>0</v>
          </cell>
        </row>
        <row r="310">
          <cell r="TB310">
            <v>0</v>
          </cell>
        </row>
        <row r="311">
          <cell r="TB311">
            <v>0</v>
          </cell>
        </row>
        <row r="312">
          <cell r="TB312">
            <v>0</v>
          </cell>
        </row>
        <row r="313">
          <cell r="TB313">
            <v>0</v>
          </cell>
        </row>
        <row r="314">
          <cell r="TB314">
            <v>0</v>
          </cell>
        </row>
        <row r="315">
          <cell r="TB315">
            <v>0</v>
          </cell>
        </row>
        <row r="316">
          <cell r="TB316">
            <v>0</v>
          </cell>
        </row>
        <row r="317">
          <cell r="TB317">
            <v>0</v>
          </cell>
        </row>
        <row r="318">
          <cell r="TB318">
            <v>0</v>
          </cell>
        </row>
        <row r="319">
          <cell r="TB319">
            <v>0</v>
          </cell>
        </row>
        <row r="320">
          <cell r="TB320">
            <v>0</v>
          </cell>
        </row>
        <row r="321">
          <cell r="TB321">
            <v>0</v>
          </cell>
        </row>
        <row r="322">
          <cell r="TB322">
            <v>0</v>
          </cell>
        </row>
        <row r="323">
          <cell r="TB323">
            <v>0</v>
          </cell>
        </row>
        <row r="324">
          <cell r="TB324">
            <v>0</v>
          </cell>
        </row>
        <row r="325">
          <cell r="TB325">
            <v>0</v>
          </cell>
        </row>
        <row r="326">
          <cell r="TB326">
            <v>0</v>
          </cell>
        </row>
        <row r="327">
          <cell r="TB327">
            <v>0</v>
          </cell>
        </row>
        <row r="328">
          <cell r="TB328">
            <v>0</v>
          </cell>
        </row>
        <row r="329">
          <cell r="TB329">
            <v>0</v>
          </cell>
        </row>
        <row r="330">
          <cell r="TB330">
            <v>0</v>
          </cell>
        </row>
        <row r="331">
          <cell r="TB331">
            <v>0</v>
          </cell>
        </row>
        <row r="332">
          <cell r="TB332">
            <v>0</v>
          </cell>
        </row>
        <row r="333">
          <cell r="TB333">
            <v>0</v>
          </cell>
        </row>
        <row r="334">
          <cell r="TB334">
            <v>0</v>
          </cell>
        </row>
        <row r="335">
          <cell r="TB335">
            <v>0</v>
          </cell>
        </row>
        <row r="336">
          <cell r="TB336">
            <v>0</v>
          </cell>
        </row>
        <row r="337">
          <cell r="TB337">
            <v>0</v>
          </cell>
        </row>
        <row r="338">
          <cell r="TB338">
            <v>0</v>
          </cell>
        </row>
        <row r="339">
          <cell r="TB339">
            <v>0</v>
          </cell>
        </row>
        <row r="340">
          <cell r="TB340">
            <v>0</v>
          </cell>
        </row>
        <row r="341">
          <cell r="TB341">
            <v>0</v>
          </cell>
        </row>
        <row r="342">
          <cell r="TB342">
            <v>0</v>
          </cell>
        </row>
        <row r="343">
          <cell r="TB343">
            <v>0</v>
          </cell>
        </row>
        <row r="344">
          <cell r="TB344">
            <v>0</v>
          </cell>
        </row>
        <row r="345">
          <cell r="TB345">
            <v>0</v>
          </cell>
        </row>
        <row r="346">
          <cell r="TB346">
            <v>0</v>
          </cell>
        </row>
        <row r="347">
          <cell r="TB347">
            <v>0</v>
          </cell>
        </row>
        <row r="348">
          <cell r="TB348">
            <v>0</v>
          </cell>
        </row>
        <row r="349">
          <cell r="TB349">
            <v>0</v>
          </cell>
        </row>
        <row r="350">
          <cell r="TB350">
            <v>0</v>
          </cell>
        </row>
        <row r="351">
          <cell r="TB351">
            <v>0</v>
          </cell>
        </row>
        <row r="352">
          <cell r="TB352">
            <v>0</v>
          </cell>
        </row>
        <row r="353">
          <cell r="TB353">
            <v>0</v>
          </cell>
        </row>
        <row r="354">
          <cell r="TB354">
            <v>0</v>
          </cell>
        </row>
        <row r="355">
          <cell r="TB355">
            <v>0</v>
          </cell>
        </row>
        <row r="356">
          <cell r="TB356">
            <v>0</v>
          </cell>
        </row>
        <row r="357">
          <cell r="TB357">
            <v>0</v>
          </cell>
        </row>
        <row r="358">
          <cell r="TB358">
            <v>0</v>
          </cell>
        </row>
        <row r="359">
          <cell r="TB359">
            <v>0</v>
          </cell>
        </row>
        <row r="360">
          <cell r="TB360">
            <v>0</v>
          </cell>
        </row>
        <row r="361">
          <cell r="TB361">
            <v>0</v>
          </cell>
        </row>
        <row r="362">
          <cell r="TB362">
            <v>0</v>
          </cell>
        </row>
        <row r="363">
          <cell r="TB363">
            <v>0</v>
          </cell>
        </row>
        <row r="364">
          <cell r="TB364">
            <v>0</v>
          </cell>
        </row>
        <row r="365">
          <cell r="TB365">
            <v>0</v>
          </cell>
        </row>
        <row r="366">
          <cell r="TB366">
            <v>0</v>
          </cell>
        </row>
        <row r="367">
          <cell r="TB367">
            <v>0</v>
          </cell>
        </row>
        <row r="368">
          <cell r="TB368">
            <v>0</v>
          </cell>
        </row>
        <row r="369">
          <cell r="TB369">
            <v>0</v>
          </cell>
        </row>
        <row r="370">
          <cell r="TB370">
            <v>0</v>
          </cell>
        </row>
        <row r="371">
          <cell r="TB371">
            <v>0</v>
          </cell>
        </row>
        <row r="372">
          <cell r="TB372">
            <v>0</v>
          </cell>
        </row>
        <row r="373">
          <cell r="TB373">
            <v>0</v>
          </cell>
        </row>
        <row r="374">
          <cell r="TB374">
            <v>0</v>
          </cell>
        </row>
        <row r="375">
          <cell r="TB375">
            <v>0</v>
          </cell>
        </row>
        <row r="376">
          <cell r="TB376">
            <v>0</v>
          </cell>
        </row>
        <row r="377">
          <cell r="TB377">
            <v>0</v>
          </cell>
        </row>
        <row r="378">
          <cell r="TB378">
            <v>0</v>
          </cell>
        </row>
        <row r="379">
          <cell r="TB379">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id="28" name="Table129" displayName="Table129" ref="U2:W8" totalsRowShown="0" headerRowDxfId="584" headerRowBorderDxfId="583" tableBorderDxfId="582" totalsRowBorderDxfId="581">
  <autoFilter ref="U2:W8"/>
  <tableColumns count="3">
    <tableColumn id="1" name="Class Standing" dataDxfId="580"/>
    <tableColumn id="2" name="Percent" dataDxfId="579" dataCellStyle="Percent"/>
    <tableColumn id="3" name="Count" dataDxfId="578"/>
  </tableColumns>
  <tableStyleInfo name="TableStyleLight1" showFirstColumn="0" showLastColumn="0" showRowStripes="1" showColumnStripes="0"/>
</table>
</file>

<file path=xl/tables/table10.xml><?xml version="1.0" encoding="utf-8"?>
<table xmlns="http://schemas.openxmlformats.org/spreadsheetml/2006/main" id="50" name="Table751" displayName="Table751" ref="Y3:AB9" totalsRowShown="0" headerRowDxfId="513" dataDxfId="511" headerRowBorderDxfId="512" tableBorderDxfId="510" totalsRowBorderDxfId="509" headerRowCellStyle="Good" dataCellStyle="Good">
  <autoFilter ref="Y3:AB9"/>
  <sortState ref="Y4:AB9">
    <sortCondition ref="Z3:Z9"/>
  </sortState>
  <tableColumns count="4">
    <tableColumn id="1" name="Perceptions of Campus Climate" dataDxfId="508"/>
    <tableColumn id="2" name="a/sa %" dataDxfId="507" dataCellStyle="Percent">
      <calculatedColumnFormula>AA4/AB4</calculatedColumnFormula>
    </tableColumn>
    <tableColumn id="3" name="SA / A COUNT" dataDxfId="506">
      <calculatedColumnFormula>IF($AA$2=8, AG4, IF($AA$2=1, AG15, IF($AA$2=2, AG26, IF($AA$2=3, AG39, IF($AA$2=4, AG50, IF($AA$2=5, AG62, IF($AA$2=6, AG73, IF($AA$2=7, AG84, ""))))))))</calculatedColumnFormula>
    </tableColumn>
    <tableColumn id="4" name="Individual N" dataDxfId="505">
      <calculatedColumnFormula>IF($AA$2=8, AH4, IF($AA$2=1, AH15, IF($AA$2=2, AH26, IF($AA$2=3, AH39, IF($AA$2=4, AH50, IF($AA$2=5, AH62, IF($AA$2=6, AH73, IF($AA$2=7, AH84, ""))))))))</calculatedColumnFormula>
    </tableColumn>
  </tableColumns>
  <tableStyleInfo name="TableStyleLight1" showFirstColumn="0" showLastColumn="0" showRowStripes="1" showColumnStripes="0"/>
</table>
</file>

<file path=xl/tables/table11.xml><?xml version="1.0" encoding="utf-8"?>
<table xmlns="http://schemas.openxmlformats.org/spreadsheetml/2006/main" id="55" name="Table75156" displayName="Table75156" ref="AE3:AH9" totalsRowShown="0" headerRowDxfId="504" dataDxfId="502" headerRowBorderDxfId="503" tableBorderDxfId="501" totalsRowBorderDxfId="500" headerRowCellStyle="Good" dataCellStyle="Good">
  <autoFilter ref="AE3:AH9"/>
  <sortState ref="AE4:AI9">
    <sortCondition ref="AF3:AF9"/>
  </sortState>
  <tableColumns count="4">
    <tableColumn id="1" name="Perceptions of Campus Climate" dataDxfId="499"/>
    <tableColumn id="2" name="Percent" dataDxfId="498" dataCellStyle="Percent"/>
    <tableColumn id="3" name="SA / A COUNT" dataDxfId="497"/>
    <tableColumn id="4" name="Individual N" dataDxfId="496"/>
  </tableColumns>
  <tableStyleInfo name="TableStyleLight1" showFirstColumn="0" showLastColumn="0" showRowStripes="1" showColumnStripes="0"/>
</table>
</file>

<file path=xl/tables/table12.xml><?xml version="1.0" encoding="utf-8"?>
<table xmlns="http://schemas.openxmlformats.org/spreadsheetml/2006/main" id="56" name="Table75157" displayName="Table75157" ref="AE96:AH102" totalsRowShown="0" headerRowDxfId="495" dataDxfId="493" headerRowBorderDxfId="494" tableBorderDxfId="492" totalsRowBorderDxfId="491" headerRowCellStyle="Good" dataCellStyle="Good">
  <autoFilter ref="AE96:AH102"/>
  <sortState ref="AE97:AI102">
    <sortCondition ref="AF3:AF9"/>
  </sortState>
  <tableColumns count="4">
    <tableColumn id="1" name="Perceptions of Campus Climate" dataDxfId="490"/>
    <tableColumn id="2" name="Percent" dataDxfId="489" dataCellStyle="Percent"/>
    <tableColumn id="3" name="SA / A COUNT" dataDxfId="488"/>
    <tableColumn id="4" name="Individual N" dataDxfId="487"/>
  </tableColumns>
  <tableStyleInfo name="TableStyleLight1" showFirstColumn="0" showLastColumn="0" showRowStripes="1" showColumnStripes="0"/>
</table>
</file>

<file path=xl/tables/table13.xml><?xml version="1.0" encoding="utf-8"?>
<table xmlns="http://schemas.openxmlformats.org/spreadsheetml/2006/main" id="57" name="Table75158" displayName="Table75158" ref="AE106:AH112" totalsRowShown="0" headerRowDxfId="486" dataDxfId="484" headerRowBorderDxfId="485" tableBorderDxfId="483" totalsRowBorderDxfId="482" headerRowCellStyle="Good" dataCellStyle="Good">
  <autoFilter ref="AE106:AH112"/>
  <sortState ref="AE107:AI112">
    <sortCondition ref="AF3:AF9"/>
  </sortState>
  <tableColumns count="4">
    <tableColumn id="1" name="Perceptions of Campus Climate" dataDxfId="481"/>
    <tableColumn id="2" name="Percent" dataDxfId="480" dataCellStyle="Percent"/>
    <tableColumn id="3" name="SA / A COUNT" dataDxfId="479"/>
    <tableColumn id="4" name="Individual N" dataDxfId="478"/>
  </tableColumns>
  <tableStyleInfo name="TableStyleLight1" showFirstColumn="0" showLastColumn="0" showRowStripes="1" showColumnStripes="0"/>
</table>
</file>

<file path=xl/tables/table14.xml><?xml version="1.0" encoding="utf-8"?>
<table xmlns="http://schemas.openxmlformats.org/spreadsheetml/2006/main" id="58" name="Table7515859" displayName="Table7515859" ref="AE14:AH20" totalsRowShown="0" headerRowDxfId="477" dataDxfId="475" headerRowBorderDxfId="476" tableBorderDxfId="474" totalsRowBorderDxfId="473" headerRowCellStyle="Good" dataCellStyle="Good">
  <autoFilter ref="AE14:AH20"/>
  <sortState ref="AE15:AI20">
    <sortCondition ref="AF3:AF9"/>
  </sortState>
  <tableColumns count="4">
    <tableColumn id="1" name="Perceptions of Campus Climate" dataDxfId="472"/>
    <tableColumn id="2" name="Percent" dataDxfId="471" dataCellStyle="Percent"/>
    <tableColumn id="3" name="SA / A COUNT" dataDxfId="470"/>
    <tableColumn id="4" name="Individual N" dataDxfId="469"/>
  </tableColumns>
  <tableStyleInfo name="TableStyleLight1" showFirstColumn="0" showLastColumn="0" showRowStripes="1" showColumnStripes="0"/>
</table>
</file>

<file path=xl/tables/table15.xml><?xml version="1.0" encoding="utf-8"?>
<table xmlns="http://schemas.openxmlformats.org/spreadsheetml/2006/main" id="59" name="Table7515860" displayName="Table7515860" ref="AE25:AH31" totalsRowShown="0" headerRowDxfId="468" dataDxfId="466" headerRowBorderDxfId="467" tableBorderDxfId="465" totalsRowBorderDxfId="464" headerRowCellStyle="Good" dataCellStyle="Good">
  <autoFilter ref="AE25:AH31"/>
  <sortState ref="AE26:AI31">
    <sortCondition ref="AF3:AF9"/>
  </sortState>
  <tableColumns count="4">
    <tableColumn id="1" name="Perceptions of Campus Climate" dataDxfId="463"/>
    <tableColumn id="2" name="Percent" dataDxfId="462" dataCellStyle="Percent"/>
    <tableColumn id="3" name="SA / A COUNT" dataDxfId="461"/>
    <tableColumn id="4" name="Individual N" dataDxfId="460"/>
  </tableColumns>
  <tableStyleInfo name="TableStyleLight1" showFirstColumn="0" showLastColumn="0" showRowStripes="1" showColumnStripes="0"/>
</table>
</file>

<file path=xl/tables/table16.xml><?xml version="1.0" encoding="utf-8"?>
<table xmlns="http://schemas.openxmlformats.org/spreadsheetml/2006/main" id="60" name="Table7515861" displayName="Table7515861" ref="AE49:AH55" totalsRowShown="0" headerRowDxfId="459" dataDxfId="457" headerRowBorderDxfId="458" tableBorderDxfId="456" totalsRowBorderDxfId="455" headerRowCellStyle="Good" dataCellStyle="Good">
  <autoFilter ref="AE49:AH55"/>
  <sortState ref="AE50:AI55">
    <sortCondition ref="AF3:AF9"/>
  </sortState>
  <tableColumns count="4">
    <tableColumn id="1" name="Perceptions of Campus Climate" dataDxfId="454"/>
    <tableColumn id="2" name="Percent" dataDxfId="453" dataCellStyle="Percent"/>
    <tableColumn id="3" name="SA / A COUNT" dataDxfId="452"/>
    <tableColumn id="4" name="Individual N" dataDxfId="451"/>
  </tableColumns>
  <tableStyleInfo name="TableStyleLight1" showFirstColumn="0" showLastColumn="0" showRowStripes="1" showColumnStripes="0"/>
</table>
</file>

<file path=xl/tables/table17.xml><?xml version="1.0" encoding="utf-8"?>
<table xmlns="http://schemas.openxmlformats.org/spreadsheetml/2006/main" id="61" name="Table751586162" displayName="Table751586162" ref="AE61:AH67" totalsRowShown="0" headerRowDxfId="450" dataDxfId="448" headerRowBorderDxfId="449" tableBorderDxfId="447" totalsRowBorderDxfId="446" headerRowCellStyle="Good" dataCellStyle="Good">
  <autoFilter ref="AE61:AH67"/>
  <sortState ref="AE62:AI67">
    <sortCondition ref="AF3:AF9"/>
  </sortState>
  <tableColumns count="4">
    <tableColumn id="1" name="Perceptions of Campus Climate" dataDxfId="445"/>
    <tableColumn id="2" name="Percent" dataDxfId="444" dataCellStyle="Percent"/>
    <tableColumn id="3" name="SA / A COUNT" dataDxfId="443"/>
    <tableColumn id="4" name="Individual N" dataDxfId="442"/>
  </tableColumns>
  <tableStyleInfo name="TableStyleLight1" showFirstColumn="0" showLastColumn="0" showRowStripes="1" showColumnStripes="0"/>
</table>
</file>

<file path=xl/tables/table18.xml><?xml version="1.0" encoding="utf-8"?>
<table xmlns="http://schemas.openxmlformats.org/spreadsheetml/2006/main" id="62" name="Table75158616263" displayName="Table75158616263" ref="AE72:AH78" totalsRowShown="0" headerRowDxfId="441" dataDxfId="439" headerRowBorderDxfId="440" tableBorderDxfId="438" totalsRowBorderDxfId="437" headerRowCellStyle="Good" dataCellStyle="Good">
  <autoFilter ref="AE72:AH78"/>
  <sortState ref="AE73:AI78">
    <sortCondition ref="AF3:AF9"/>
  </sortState>
  <tableColumns count="4">
    <tableColumn id="1" name="Perceptions of Campus Climate" dataDxfId="436"/>
    <tableColumn id="2" name="Percent" dataDxfId="435" dataCellStyle="Percent"/>
    <tableColumn id="3" name="SA / A COUNT" dataDxfId="434"/>
    <tableColumn id="4" name="Individual N" dataDxfId="433"/>
  </tableColumns>
  <tableStyleInfo name="TableStyleLight1" showFirstColumn="0" showLastColumn="0" showRowStripes="1" showColumnStripes="0"/>
</table>
</file>

<file path=xl/tables/table19.xml><?xml version="1.0" encoding="utf-8"?>
<table xmlns="http://schemas.openxmlformats.org/spreadsheetml/2006/main" id="63" name="Table75158616264" displayName="Table75158616264" ref="AE83:AH89" totalsRowShown="0" headerRowDxfId="432" dataDxfId="430" headerRowBorderDxfId="431" tableBorderDxfId="429" totalsRowBorderDxfId="428" headerRowCellStyle="Good" dataCellStyle="Good">
  <autoFilter ref="AE83:AH89"/>
  <sortState ref="AE84:AI89">
    <sortCondition ref="AF3:AF9"/>
  </sortState>
  <tableColumns count="4">
    <tableColumn id="1" name="Perceptions of Campus Climate" dataDxfId="427"/>
    <tableColumn id="2" name="Percent" dataDxfId="426" dataCellStyle="Percent"/>
    <tableColumn id="3" name="SA / A COUNT" dataDxfId="425"/>
    <tableColumn id="4" name="Individual N" dataDxfId="424"/>
  </tableColumns>
  <tableStyleInfo name="TableStyleLight1" showFirstColumn="0" showLastColumn="0" showRowStripes="1" showColumnStripes="0"/>
</table>
</file>

<file path=xl/tables/table2.xml><?xml version="1.0" encoding="utf-8"?>
<table xmlns="http://schemas.openxmlformats.org/spreadsheetml/2006/main" id="29" name="Table230" displayName="Table230" ref="U18:X24" totalsRowShown="0" headerRowDxfId="577" headerRowBorderDxfId="576" tableBorderDxfId="575" totalsRowBorderDxfId="574">
  <autoFilter ref="U18:X24"/>
  <sortState ref="U19:X24">
    <sortCondition descending="1" ref="V18:V24"/>
  </sortState>
  <tableColumns count="4">
    <tableColumn id="1" name="Residence" dataDxfId="573"/>
    <tableColumn id="2" name="Percent" dataDxfId="572"/>
    <tableColumn id="3" name="Count" dataDxfId="571"/>
    <tableColumn id="5" name="Sort Order" dataDxfId="570"/>
  </tableColumns>
  <tableStyleInfo name="TableStyleLight1" showFirstColumn="0" showLastColumn="0" showRowStripes="1" showColumnStripes="0"/>
</table>
</file>

<file path=xl/tables/table20.xml><?xml version="1.0" encoding="utf-8"?>
<table xmlns="http://schemas.openxmlformats.org/spreadsheetml/2006/main" id="64" name="Table7515861626465" displayName="Table7515861626465" ref="AE38:AH44" totalsRowShown="0" headerRowDxfId="423" dataDxfId="421" headerRowBorderDxfId="422" tableBorderDxfId="420" totalsRowBorderDxfId="419" headerRowCellStyle="Good" dataCellStyle="Good">
  <autoFilter ref="AE38:AH44"/>
  <sortState ref="AE39:AI44">
    <sortCondition ref="AF3:AF9"/>
  </sortState>
  <tableColumns count="4">
    <tableColumn id="1" name="Perceptions of Campus Climate" dataDxfId="418"/>
    <tableColumn id="2" name="Percent" dataDxfId="417" dataCellStyle="Percent"/>
    <tableColumn id="3" name="SA / A COUNT" dataDxfId="416"/>
    <tableColumn id="4" name="Individual N" dataDxfId="415"/>
  </tableColumns>
  <tableStyleInfo name="TableStyleLight1" showFirstColumn="0" showLastColumn="0" showRowStripes="1" showColumnStripes="0"/>
</table>
</file>

<file path=xl/tables/table21.xml><?xml version="1.0" encoding="utf-8"?>
<table xmlns="http://schemas.openxmlformats.org/spreadsheetml/2006/main" id="65" name="Table751586162646566" displayName="Table751586162646566" ref="AE119:AH125" totalsRowShown="0" headerRowDxfId="414" dataDxfId="412" headerRowBorderDxfId="413" tableBorderDxfId="411" totalsRowBorderDxfId="410" headerRowCellStyle="Good" dataCellStyle="Good">
  <autoFilter ref="AE119:AH125"/>
  <sortState ref="AE120:AI125">
    <sortCondition ref="AF3:AF9"/>
  </sortState>
  <tableColumns count="4">
    <tableColumn id="1" name="Perceptions of Campus Climate" dataDxfId="409"/>
    <tableColumn id="2" name="Percent" dataDxfId="408" dataCellStyle="Percent"/>
    <tableColumn id="3" name="SA / A COUNT" dataDxfId="407"/>
    <tableColumn id="4" name="Individual N" dataDxfId="406"/>
  </tableColumns>
  <tableStyleInfo name="TableStyleLight1" showFirstColumn="0" showLastColumn="0" showRowStripes="1" showColumnStripes="0"/>
</table>
</file>

<file path=xl/tables/table22.xml><?xml version="1.0" encoding="utf-8"?>
<table xmlns="http://schemas.openxmlformats.org/spreadsheetml/2006/main" id="1" name="Table276" displayName="Table276" ref="R3:W11" totalsRowShown="0" dataDxfId="405" tableBorderDxfId="404">
  <autoFilter ref="R3:W11"/>
  <sortState ref="R4:W11">
    <sortCondition ref="S3:S11"/>
  </sortState>
  <tableColumns count="6">
    <tableColumn id="1" name="Percent of respondents who agreed/strongly agreed with the following statements" dataDxfId="403"/>
    <tableColumn id="2" name="A/SA %" dataDxfId="402">
      <calculatedColumnFormula>U4/$W$13</calculatedColumnFormula>
    </tableColumn>
    <tableColumn id="3" name="D/SD%" dataDxfId="401">
      <calculatedColumnFormula>V4/$W$13</calculatedColumnFormula>
    </tableColumn>
    <tableColumn id="4" name="A/SA COUNT" dataDxfId="400">
      <calculatedColumnFormula>IF($U$2=8, AB5, IF($U$2=1, AB17, IF($U$2=2, AB29, IF($U$2=3, AB41, IF($U$2=4, AB53, IF($U$2=5, AB66, IF($U$2=6, AB78, IF($U$2=7, AB90, ""))))))))</calculatedColumnFormula>
    </tableColumn>
    <tableColumn id="5" name="Disagree/Strongly Disagree Count" dataDxfId="399">
      <calculatedColumnFormula>IF($U$2=8, AC5, IF($U$2=1, AC17, IF($U$2=2, AC29, IF($U$2=3, AC41, IF($U$2=4, AC53, IF($U$2=5, AC66, IF($U$2=6, AC78, IF($U$2=7, AC90, ""))))))))</calculatedColumnFormula>
    </tableColumn>
    <tableColumn id="6" name="N" dataDxfId="398">
      <calculatedColumnFormula>IF($U$2=8, AD5, IF($U$2=1, AD17, IF($U$2=2, AD29, IF($U$2=3, AD41, IF($U$2=4, AD53, IF($U$2=5, AD66, IF($U$2=6, AD78, IF($U$2=7, AD90, ""))))))))</calculatedColumnFormula>
    </tableColumn>
  </tableColumns>
  <tableStyleInfo name="TableStyleLight1" showFirstColumn="0" showLastColumn="0" showRowStripes="1" showColumnStripes="0"/>
</table>
</file>

<file path=xl/tables/table23.xml><?xml version="1.0" encoding="utf-8"?>
<table xmlns="http://schemas.openxmlformats.org/spreadsheetml/2006/main" id="69" name="Table69" displayName="Table69" ref="AF5:AH13" totalsRowShown="0" headerRowDxfId="397" headerRowBorderDxfId="396" tableBorderDxfId="395" totalsRowBorderDxfId="394" headerRowCellStyle="Good">
  <autoFilter ref="AF5:AH13"/>
  <sortState ref="AF6:AH13">
    <sortCondition descending="1" ref="AG5:AG13"/>
  </sortState>
  <tableColumns count="3">
    <tableColumn id="1" name="What diversity topics have you learned most about since coming to this school?" dataDxfId="393"/>
    <tableColumn id="2" name="%" dataDxfId="392" dataCellStyle="Percent"/>
    <tableColumn id="3" name="Count" dataDxfId="391"/>
  </tableColumns>
  <tableStyleInfo name="TableStyleLight1" showFirstColumn="0" showLastColumn="0" showRowStripes="1" showColumnStripes="0"/>
</table>
</file>

<file path=xl/tables/table24.xml><?xml version="1.0" encoding="utf-8"?>
<table xmlns="http://schemas.openxmlformats.org/spreadsheetml/2006/main" id="70" name="Table70" displayName="Table70" ref="AF17:AH24" totalsRowShown="0" headerRowDxfId="390" headerRowBorderDxfId="389" tableBorderDxfId="388" totalsRowBorderDxfId="387">
  <autoFilter ref="AF17:AH24"/>
  <sortState ref="AF18:AH24">
    <sortCondition descending="1" ref="AG17:AG24"/>
  </sortState>
  <tableColumns count="3">
    <tableColumn id="1" name="How have you primarily learned about or become more aware of diversity?" dataDxfId="386"/>
    <tableColumn id="2" name="%" dataDxfId="385" dataCellStyle="Percent"/>
    <tableColumn id="3" name="Count" dataDxfId="384"/>
  </tableColumns>
  <tableStyleInfo name="TableStyleLight1" showFirstColumn="0" showLastColumn="0" showRowStripes="1" showColumnStripes="0"/>
</table>
</file>

<file path=xl/tables/table25.xml><?xml version="1.0" encoding="utf-8"?>
<table xmlns="http://schemas.openxmlformats.org/spreadsheetml/2006/main" id="6" name="Table2768" displayName="Table2768" ref="T3:AA9" totalsRowShown="0" headerRowDxfId="383" headerRowBorderDxfId="382" tableBorderDxfId="381" totalsRowBorderDxfId="380">
  <autoFilter ref="T3:AA9"/>
  <sortState ref="T4:AA9">
    <sortCondition ref="V3:V9"/>
  </sortState>
  <tableColumns count="8">
    <tableColumn id="1" name="Percent of respondents aware of services for…" dataDxfId="379"/>
    <tableColumn id="2" name="% I've used or volunteered/worked at these services" dataDxfId="378"/>
    <tableColumn id="3" name="% I'm aware of these services but haven't used or worked at them" dataDxfId="377" dataCellStyle="Percent"/>
    <tableColumn id="9" name="Count I've used or volunteered/worked at these services" dataDxfId="376"/>
    <tableColumn id="10" name="Count I'm aware of these services but haven't used or worked at them" dataDxfId="375"/>
    <tableColumn id="8" name="% I'm not aware of these services" dataDxfId="374" dataCellStyle="Percent"/>
    <tableColumn id="5" name="Count I'm not aware of these services" dataDxfId="373"/>
    <tableColumn id="6" name="N" dataDxfId="372"/>
  </tableColumns>
  <tableStyleInfo name="TableStyleLight1" showFirstColumn="0" showLastColumn="0" showRowStripes="1" showColumnStripes="0"/>
</table>
</file>

<file path=xl/tables/table26.xml><?xml version="1.0" encoding="utf-8"?>
<table xmlns="http://schemas.openxmlformats.org/spreadsheetml/2006/main" id="83" name="Table83" displayName="Table83" ref="T12:V20" totalsRowShown="0" headerRowDxfId="371" headerRowBorderDxfId="370" tableBorderDxfId="369" totalsRowBorderDxfId="368">
  <autoFilter ref="T12:V20"/>
  <sortState ref="T13:V20">
    <sortCondition descending="1" ref="U12:U20"/>
  </sortState>
  <tableColumns count="3">
    <tableColumn id="1" name="What actions do you think would improve the campus climate? (select all that apply) " dataDxfId="367"/>
    <tableColumn id="2" name="%" dataDxfId="366" dataCellStyle="Percent"/>
    <tableColumn id="3" name="Count" dataDxfId="365"/>
  </tableColumns>
  <tableStyleInfo name="TableStyleLight1" showFirstColumn="0" showLastColumn="0" showRowStripes="1" showColumnStripes="0"/>
</table>
</file>

<file path=xl/tables/table27.xml><?xml version="1.0" encoding="utf-8"?>
<table xmlns="http://schemas.openxmlformats.org/spreadsheetml/2006/main" id="12" name="Table27619" displayName="Table27619" ref="U2:Y7" totalsRowShown="0" headerRowDxfId="364" tableBorderDxfId="363">
  <autoFilter ref="U2:Y7"/>
  <tableColumns count="5">
    <tableColumn id="1" name="Percent of respondents who agreed/strongly agreed with the following statements" dataDxfId="362"/>
    <tableColumn id="2" name="Percent Agreed/_x000a_Strongly Agreed" dataDxfId="361"/>
    <tableColumn id="4" name="Agreed/Strongly Agreed Count" dataDxfId="360"/>
    <tableColumn id="5" name="Disagree/Strongly Disagree Count" dataDxfId="359"/>
    <tableColumn id="6" name="N" dataDxfId="358"/>
  </tableColumns>
  <tableStyleInfo name="TableStyleLight1" showFirstColumn="0" showLastColumn="0" showRowStripes="1" showColumnStripes="0"/>
</table>
</file>

<file path=xl/tables/table28.xml><?xml version="1.0" encoding="utf-8"?>
<table xmlns="http://schemas.openxmlformats.org/spreadsheetml/2006/main" id="75" name="Table75" displayName="Table75" ref="U13:W17" totalsRowShown="0" headerRowBorderDxfId="357" tableBorderDxfId="356" totalsRowBorderDxfId="355">
  <autoFilter ref="U13:W17"/>
  <tableColumns count="3">
    <tableColumn id="1" name="Since the beginning of the school year (Fall 2017) has anyone shunned, ignored, or intimidated you, or acted directly or indirectly toward you in an offensive or hostile manner that interfered with your ability to learn and work? "/>
    <tableColumn id="2" name="%"/>
    <tableColumn id="3" name="Count" dataDxfId="354"/>
  </tableColumns>
  <tableStyleInfo name="TableStyleLight1" showFirstColumn="0" showLastColumn="0" showRowStripes="1" showColumnStripes="0"/>
</table>
</file>

<file path=xl/tables/table29.xml><?xml version="1.0" encoding="utf-8"?>
<table xmlns="http://schemas.openxmlformats.org/spreadsheetml/2006/main" id="76" name="Table76" displayName="Table76" ref="U22:X31" totalsRowShown="0" headerRowDxfId="353" headerRowBorderDxfId="352" tableBorderDxfId="351" totalsRowBorderDxfId="350">
  <autoFilter ref="U22:X31"/>
  <sortState ref="U23:X31">
    <sortCondition descending="1" ref="V22:V31"/>
  </sortState>
  <tableColumns count="4">
    <tableColumn id="1" name="What was the discrimination or harassment that you experienced? (select all that apply)" dataDxfId="349"/>
    <tableColumn id="2" name="%" dataDxfId="348" dataCellStyle="Percent"/>
    <tableColumn id="3" name="Count" dataDxfId="347"/>
    <tableColumn id="4" name="Sort Order" dataDxfId="346"/>
  </tableColumns>
  <tableStyleInfo name="TableStyleLight1" showFirstColumn="0" showLastColumn="0" showRowStripes="1" showColumnStripes="0"/>
</table>
</file>

<file path=xl/tables/table3.xml><?xml version="1.0" encoding="utf-8"?>
<table xmlns="http://schemas.openxmlformats.org/spreadsheetml/2006/main" id="33" name="Table334" displayName="Table334" ref="N2:Q11" totalsRowShown="0" headerRowDxfId="569" headerRowBorderDxfId="568" tableBorderDxfId="567" totalsRowBorderDxfId="566">
  <autoFilter ref="N2:Q11"/>
  <sortState ref="N3:Q11">
    <sortCondition descending="1" ref="O2:O11"/>
  </sortState>
  <tableColumns count="4">
    <tableColumn id="1" name="Participation in Student Groups" dataDxfId="565"/>
    <tableColumn id="2" name="Percent" dataDxfId="564" dataCellStyle="Percent"/>
    <tableColumn id="3" name="Count" dataDxfId="563"/>
    <tableColumn id="4" name="Sort Order" dataDxfId="562"/>
  </tableColumns>
  <tableStyleInfo name="TableStyleLight1" showFirstColumn="0" showLastColumn="0" showRowStripes="1" showColumnStripes="0"/>
</table>
</file>

<file path=xl/tables/table30.xml><?xml version="1.0" encoding="utf-8"?>
<table xmlns="http://schemas.openxmlformats.org/spreadsheetml/2006/main" id="77" name="Table77" displayName="Table77" ref="U37:W49" totalsRowShown="0" headerRowDxfId="345" headerRowBorderDxfId="344" tableBorderDxfId="343" totalsRowBorderDxfId="342">
  <autoFilter ref="U37:W49"/>
  <sortState ref="U38:W49">
    <sortCondition descending="1" ref="V37:V49"/>
  </sortState>
  <tableColumns count="3">
    <tableColumn id="1" name="What do you believe this conduct was based on?" dataDxfId="341"/>
    <tableColumn id="2" name="%" dataDxfId="340" dataCellStyle="Percent"/>
    <tableColumn id="3" name="Count" dataDxfId="339"/>
  </tableColumns>
  <tableStyleInfo name="TableStyleLight1" showFirstColumn="0" showLastColumn="0" showRowStripes="1" showColumnStripes="0"/>
</table>
</file>

<file path=xl/tables/table31.xml><?xml version="1.0" encoding="utf-8"?>
<table xmlns="http://schemas.openxmlformats.org/spreadsheetml/2006/main" id="78" name="Table78" displayName="Table78" ref="U54:W56" totalsRowShown="0" headerRowBorderDxfId="338" tableBorderDxfId="337" totalsRowBorderDxfId="336">
  <autoFilter ref="U54:W56"/>
  <tableColumns count="3">
    <tableColumn id="1" name="Did you formally report the incident to the school?" dataDxfId="335"/>
    <tableColumn id="2" name="%" dataDxfId="334" dataCellStyle="Percent"/>
    <tableColumn id="3" name="Count" dataDxfId="333"/>
  </tableColumns>
  <tableStyleInfo name="TableStyleLight1" showFirstColumn="0" showLastColumn="0" showRowStripes="1" showColumnStripes="0"/>
</table>
</file>

<file path=xl/tables/table32.xml><?xml version="1.0" encoding="utf-8"?>
<table xmlns="http://schemas.openxmlformats.org/spreadsheetml/2006/main" id="79" name="Table79" displayName="Table79" ref="U60:W72" totalsRowShown="0" headerRowBorderDxfId="332" tableBorderDxfId="331" totalsRowBorderDxfId="330">
  <autoFilter ref="U60:W72"/>
  <sortState ref="U61:W72">
    <sortCondition descending="1" ref="V60:V72"/>
  </sortState>
  <tableColumns count="3">
    <tableColumn id="1" name="It is common to have mixed feelings when deciding whether or not to share your experience with someone else. Did any of the following thoughts or concerns cross your mind when you were deciding whether or not to share or report your experience? (select al" dataDxfId="329"/>
    <tableColumn id="2" name="%" dataDxfId="328" dataCellStyle="Percent"/>
    <tableColumn id="3" name="count" dataDxfId="327"/>
  </tableColumns>
  <tableStyleInfo name="TableStyleLight1" showFirstColumn="0" showLastColumn="0" showRowStripes="1" showColumnStripes="0"/>
</table>
</file>

<file path=xl/tables/table33.xml><?xml version="1.0" encoding="utf-8"?>
<table xmlns="http://schemas.openxmlformats.org/spreadsheetml/2006/main" id="80" name="Table80" displayName="Table80" ref="U101:W109" totalsRowShown="0" headerRowDxfId="326" headerRowBorderDxfId="325" tableBorderDxfId="324" totalsRowBorderDxfId="323">
  <autoFilter ref="U101:W109"/>
  <sortState ref="U102:W109">
    <sortCondition descending="1" ref="V101:V109"/>
  </sortState>
  <tableColumns count="3">
    <tableColumn id="1" name="Who did you tell about the incident? " dataDxfId="322"/>
    <tableColumn id="2" name="Percent" dataDxfId="321" dataCellStyle="Percent"/>
    <tableColumn id="3" name="Count" dataDxfId="320"/>
  </tableColumns>
  <tableStyleInfo name="TableStyleLight1" showFirstColumn="0" showLastColumn="0" showRowStripes="1" showColumnStripes="0"/>
</table>
</file>

<file path=xl/tables/table34.xml><?xml version="1.0" encoding="utf-8"?>
<table xmlns="http://schemas.openxmlformats.org/spreadsheetml/2006/main" id="81" name="Table81" displayName="Table81" ref="U89:W96" totalsRowShown="0" headerRowDxfId="319" headerRowBorderDxfId="318" tableBorderDxfId="317" totalsRowBorderDxfId="316">
  <autoFilter ref="U89:W96"/>
  <sortState ref="U90:W96">
    <sortCondition descending="1" ref="V89:V96"/>
  </sortState>
  <tableColumns count="3">
    <tableColumn id="1" name="What was the source of the discrimination or harassment?" dataDxfId="315"/>
    <tableColumn id="2" name="Percent" dataDxfId="314" dataCellStyle="Percent"/>
    <tableColumn id="3" name="Count" dataDxfId="313"/>
  </tableColumns>
  <tableStyleInfo name="TableStyleLight1" showFirstColumn="0" showLastColumn="0" showRowStripes="1" showColumnStripes="0"/>
</table>
</file>

<file path=xl/tables/table35.xml><?xml version="1.0" encoding="utf-8"?>
<table xmlns="http://schemas.openxmlformats.org/spreadsheetml/2006/main" id="82" name="Table82" displayName="Table82" ref="U76:W84" totalsRowShown="0" headerRowDxfId="312" headerRowBorderDxfId="311" tableBorderDxfId="310" totalsRowBorderDxfId="309">
  <autoFilter ref="U76:W84"/>
  <sortState ref="U77:W84">
    <sortCondition descending="1" ref="V76:V84"/>
  </sortState>
  <tableColumns count="3">
    <tableColumn id="1" name="Where did the incident occur? " dataDxfId="308"/>
    <tableColumn id="2" name="Percent" dataDxfId="307" dataCellStyle="Percent"/>
    <tableColumn id="3" name="Count" dataDxfId="306"/>
  </tableColumns>
  <tableStyleInfo name="TableStyleLight1" showFirstColumn="0" showLastColumn="0" showRowStripes="1" showColumnStripes="0"/>
</table>
</file>

<file path=xl/tables/table36.xml><?xml version="1.0" encoding="utf-8"?>
<table xmlns="http://schemas.openxmlformats.org/spreadsheetml/2006/main" id="71" name="Table71" displayName="Table71" ref="T3:X9" totalsRowShown="0" headerRowDxfId="305" headerRowBorderDxfId="304" tableBorderDxfId="303" totalsRowBorderDxfId="302">
  <autoFilter ref="T3:X9"/>
  <sortState ref="T4:X9">
    <sortCondition ref="V3:V9"/>
  </sortState>
  <tableColumns count="5">
    <tableColumn id="1" name="Frequency that respondents engage in serious conversations OR socialized with students who differ than them in…" dataDxfId="301"/>
    <tableColumn id="2" name="Engaged in serious conversations with students who were different than them in " dataDxfId="300" dataCellStyle="Percent"/>
    <tableColumn id="3" name="Socialized with students who were different than them in" dataDxfId="299" dataCellStyle="Percent"/>
    <tableColumn id="4" name="Engaged n" dataDxfId="298"/>
    <tableColumn id="5" name="Social n" dataDxfId="297"/>
  </tableColumns>
  <tableStyleInfo name="TableStyleLight1" showFirstColumn="0" showLastColumn="0" showRowStripes="1" showColumnStripes="0"/>
</table>
</file>

<file path=xl/tables/table37.xml><?xml version="1.0" encoding="utf-8"?>
<table xmlns="http://schemas.openxmlformats.org/spreadsheetml/2006/main" id="73" name="Table73" displayName="Table73" ref="T14:V23" totalsRowShown="0" headerRowBorderDxfId="296" tableBorderDxfId="295" totalsRowBorderDxfId="294">
  <autoFilter ref="T14:V23"/>
  <sortState ref="T15:V23">
    <sortCondition descending="1" ref="U14:U23"/>
  </sortState>
  <tableColumns count="3">
    <tableColumn id="1" name="Where do you primarily interact with students whose background and identities differ from your own? " dataDxfId="293"/>
    <tableColumn id="2" name="%" dataDxfId="292" dataCellStyle="Percent"/>
    <tableColumn id="3" name="Count" dataDxfId="291"/>
  </tableColumns>
  <tableStyleInfo name="TableStyleLight1" showFirstColumn="0" showLastColumn="0" showRowStripes="1" showColumnStripes="0"/>
</table>
</file>

<file path=xl/tables/table38.xml><?xml version="1.0" encoding="utf-8"?>
<table xmlns="http://schemas.openxmlformats.org/spreadsheetml/2006/main" id="74" name="Table74" displayName="Table74" ref="T27:W35" totalsRowShown="0" headerRowBorderDxfId="290" tableBorderDxfId="289" totalsRowBorderDxfId="288">
  <autoFilter ref="T27:W35"/>
  <sortState ref="T28:W35">
    <sortCondition descending="1" ref="U27:U35"/>
  </sortState>
  <tableColumns count="4">
    <tableColumn id="1" name="Reasons to hesitate" dataDxfId="287"/>
    <tableColumn id="2" name="PERCENT" dataDxfId="286" dataCellStyle="Percent"/>
    <tableColumn id="3" name="COUNT" dataDxfId="285"/>
    <tableColumn id="4" name="Sort Order" dataDxfId="284"/>
  </tableColumns>
  <tableStyleInfo name="TableStyleLight1" showFirstColumn="0" showLastColumn="0" showRowStripes="1" showColumnStripes="0"/>
</table>
</file>

<file path=xl/tables/table39.xml><?xml version="1.0" encoding="utf-8"?>
<table xmlns="http://schemas.openxmlformats.org/spreadsheetml/2006/main" id="5" name="Table5" displayName="Table5" ref="O2:T7" totalsRowShown="0" headerRowDxfId="283" headerRowBorderDxfId="282" tableBorderDxfId="281" totalsRowBorderDxfId="280">
  <autoFilter ref="O2:T7"/>
  <tableColumns count="6">
    <tableColumn id="1" name="Belonging" dataDxfId="279"/>
    <tableColumn id="2" name="SA/A Count" dataDxfId="278"/>
    <tableColumn id="3" name="SA/A %" dataDxfId="277" dataCellStyle="Percent"/>
    <tableColumn id="4" name="D/SD Count" dataDxfId="276"/>
    <tableColumn id="5" name="D/SD %" dataDxfId="275" dataCellStyle="Percent"/>
    <tableColumn id="6" name="n" dataDxfId="274"/>
  </tableColumns>
  <tableStyleInfo name="TableStyleLight1" showFirstColumn="0" showLastColumn="0" showRowStripes="1" showColumnStripes="0"/>
</table>
</file>

<file path=xl/tables/table4.xml><?xml version="1.0" encoding="utf-8"?>
<table xmlns="http://schemas.openxmlformats.org/spreadsheetml/2006/main" id="34" name="Table435" displayName="Table435" ref="N20:Q27" totalsRowShown="0" headerRowDxfId="561" headerRowBorderDxfId="560" tableBorderDxfId="559" totalsRowBorderDxfId="558">
  <autoFilter ref="N20:Q27"/>
  <sortState ref="N21:Q27">
    <sortCondition descending="1" ref="O20:O27"/>
  </sortState>
  <tableColumns count="4">
    <tableColumn id="1" name="Race" dataDxfId="557"/>
    <tableColumn id="2" name="Percent" dataDxfId="556" dataCellStyle="Percent"/>
    <tableColumn id="3" name="Count" dataDxfId="555"/>
    <tableColumn id="4" name="Sort Order" dataDxfId="554"/>
  </tableColumns>
  <tableStyleInfo name="TableStyleLight1" showFirstColumn="0" showLastColumn="0" showRowStripes="1" showColumnStripes="0"/>
</table>
</file>

<file path=xl/tables/table40.xml><?xml version="1.0" encoding="utf-8"?>
<table xmlns="http://schemas.openxmlformats.org/spreadsheetml/2006/main" id="18" name="Table18" displayName="Table18" ref="O12:T16" totalsRowShown="0" headerRowDxfId="273" headerRowBorderDxfId="272" tableBorderDxfId="271" totalsRowBorderDxfId="270">
  <autoFilter ref="O12:T16"/>
  <tableColumns count="6">
    <tableColumn id="1" name="Classroom experiences" dataDxfId="269"/>
    <tableColumn id="2" name="SA/A Count" dataDxfId="268"/>
    <tableColumn id="3" name="SA/A %" dataDxfId="267" dataCellStyle="Percent"/>
    <tableColumn id="4" name="D/SD Count" dataDxfId="266"/>
    <tableColumn id="5" name="D/SD %" dataDxfId="265" dataCellStyle="Percent"/>
    <tableColumn id="6" name="n" dataDxfId="264"/>
  </tableColumns>
  <tableStyleInfo name="TableStyleLight1" showFirstColumn="0" showLastColumn="0" showRowStripes="1" showColumnStripes="0"/>
</table>
</file>

<file path=xl/tables/table41.xml><?xml version="1.0" encoding="utf-8"?>
<table xmlns="http://schemas.openxmlformats.org/spreadsheetml/2006/main" id="19" name="Table19" displayName="Table19" ref="O22:T31" totalsRowShown="0" headerRowDxfId="263" headerRowBorderDxfId="262" tableBorderDxfId="261" totalsRowBorderDxfId="260">
  <autoFilter ref="O22:T31"/>
  <sortState ref="O23:T31">
    <sortCondition descending="1" ref="Q22:Q31"/>
  </sortState>
  <tableColumns count="6">
    <tableColumn id="1" name="Do you feel that the communities you belong to are appropriately represented in your school's…" dataDxfId="259"/>
    <tableColumn id="2" name="Yes Count" dataDxfId="258"/>
    <tableColumn id="3" name="Yes %" dataDxfId="257" dataCellStyle="Percent"/>
    <tableColumn id="4" name="No Count" dataDxfId="256"/>
    <tableColumn id="5" name="No %" dataDxfId="255" dataCellStyle="Percent"/>
    <tableColumn id="6" name="n" dataDxfId="254"/>
  </tableColumns>
  <tableStyleInfo name="TableStyleLight1" showFirstColumn="0" showLastColumn="0" showRowStripes="1" showColumnStripes="0"/>
</table>
</file>

<file path=xl/tables/table42.xml><?xml version="1.0" encoding="utf-8"?>
<table xmlns="http://schemas.openxmlformats.org/spreadsheetml/2006/main" id="67" name="Table67" displayName="Table67" ref="V2:W7" totalsRowShown="0" headerRowDxfId="253" headerRowBorderDxfId="252" tableBorderDxfId="251" totalsRowBorderDxfId="250">
  <autoFilter ref="V2:W7"/>
  <sortState ref="V3:W11">
    <sortCondition ref="W2:W11"/>
  </sortState>
  <tableColumns count="2">
    <tableColumn id="1" name="Percent of respondents who strongly agreed/agreed with the following statements:" dataDxfId="249"/>
    <tableColumn id="2" name="SA/A %" dataDxfId="248"/>
  </tableColumns>
  <tableStyleInfo name="TableStyleLight1" showFirstColumn="0" showLastColumn="0" showRowStripes="1" showColumnStripes="0"/>
</table>
</file>

<file path=xl/tables/table43.xml><?xml version="1.0" encoding="utf-8"?>
<table xmlns="http://schemas.openxmlformats.org/spreadsheetml/2006/main" id="68" name="Table68" displayName="Table68" ref="O36:T43" totalsRowShown="0" headerRowDxfId="247" headerRowBorderDxfId="246" tableBorderDxfId="245" totalsRowBorderDxfId="244">
  <autoFilter ref="O36:T43"/>
  <sortState ref="O37:T43">
    <sortCondition descending="1" ref="P36:P43"/>
  </sortState>
  <tableColumns count="6">
    <tableColumn id="1" name="Do you feel that issues of diversity and inclusion are adequately addressed…" dataDxfId="243"/>
    <tableColumn id="7" name="Yes %" dataDxfId="242" dataCellStyle="Percent"/>
    <tableColumn id="2" name="Yes Count" dataDxfId="241"/>
    <tableColumn id="4" name="No Count" dataDxfId="240"/>
    <tableColumn id="5" name="No %" dataDxfId="239" dataCellStyle="Percent"/>
    <tableColumn id="6" name="n" dataDxfId="238"/>
  </tableColumns>
  <tableStyleInfo name="TableStyleLight1" showFirstColumn="0" showLastColumn="0" showRowStripes="1" showColumnStripes="0"/>
</table>
</file>

<file path=xl/tables/table44.xml><?xml version="1.0" encoding="utf-8"?>
<table xmlns="http://schemas.openxmlformats.org/spreadsheetml/2006/main" id="20" name="Table20" displayName="Table20" ref="V3:AB6" totalsRowShown="0" headerRowDxfId="237" headerRowBorderDxfId="236" tableBorderDxfId="235" totalsRowBorderDxfId="234">
  <autoFilter ref="V3:AB6"/>
  <sortState ref="V4:AB6">
    <sortCondition ref="W3:W6"/>
  </sortState>
  <tableColumns count="7">
    <tableColumn id="1" name="Experiences with food insecurity" dataDxfId="233"/>
    <tableColumn id="8" name="Often+Sometimes %" dataDxfId="232" dataCellStyle="Percent"/>
    <tableColumn id="2" name="Often Count" dataDxfId="231"/>
    <tableColumn id="3" name="Sometimes Count" dataDxfId="230"/>
    <tableColumn id="4" name="Never Count" dataDxfId="229"/>
    <tableColumn id="5" name="I'm not sure" dataDxfId="228"/>
    <tableColumn id="7" name="n" dataDxfId="227"/>
  </tableColumns>
  <tableStyleInfo name="TableStyleLight1" showFirstColumn="0" showLastColumn="0" showRowStripes="1" showColumnStripes="0"/>
</table>
</file>

<file path=xl/tables/table45.xml><?xml version="1.0" encoding="utf-8"?>
<table xmlns="http://schemas.openxmlformats.org/spreadsheetml/2006/main" id="21" name="Table21" displayName="Table21" ref="V10:X13" totalsRowShown="0" headerRowDxfId="226" headerRowBorderDxfId="225" tableBorderDxfId="224" totalsRowBorderDxfId="223">
  <autoFilter ref="V10:X13"/>
  <tableColumns count="3">
    <tableColumn id="1" name="Since the beginning of the current school year (Fall 2017), did you ever cut the size of your meals or skip meals because there wasn't enough money for food? " dataDxfId="222"/>
    <tableColumn id="2" name="Count" dataDxfId="221"/>
    <tableColumn id="3" name="Percent" dataDxfId="220" dataCellStyle="Percent"/>
  </tableColumns>
  <tableStyleInfo name="TableStyleLight1" showFirstColumn="0" showLastColumn="0" showRowStripes="1" showColumnStripes="0"/>
</table>
</file>

<file path=xl/tables/table46.xml><?xml version="1.0" encoding="utf-8"?>
<table xmlns="http://schemas.openxmlformats.org/spreadsheetml/2006/main" id="22" name="Table22" displayName="Table22" ref="V17:X21" totalsRowShown="0" headerRowDxfId="219" headerRowBorderDxfId="218" tableBorderDxfId="217" totalsRowBorderDxfId="216">
  <autoFilter ref="V17:X21"/>
  <tableColumns count="3">
    <tableColumn id="1" name="If yes, how often?" dataDxfId="215"/>
    <tableColumn id="2" name="Count" dataDxfId="214"/>
    <tableColumn id="3" name="Percent" dataDxfId="213" dataCellStyle="Percent"/>
  </tableColumns>
  <tableStyleInfo name="TableStyleLight1" showFirstColumn="0" showLastColumn="0" showRowStripes="1" showColumnStripes="0"/>
</table>
</file>

<file path=xl/tables/table47.xml><?xml version="1.0" encoding="utf-8"?>
<table xmlns="http://schemas.openxmlformats.org/spreadsheetml/2006/main" id="23" name="Table2124" displayName="Table2124" ref="V26:X29" totalsRowShown="0" headerRowDxfId="212" headerRowBorderDxfId="211" tableBorderDxfId="210" totalsRowBorderDxfId="209">
  <autoFilter ref="V26:X29"/>
  <tableColumns count="3">
    <tableColumn id="1" name="Since the beginning of the current school year (Fall 2017), did you ever eat less than you felt you should because there wasn't enough money for food? " dataDxfId="208"/>
    <tableColumn id="2" name="Count" dataDxfId="207"/>
    <tableColumn id="3" name="Percent" dataDxfId="206" dataCellStyle="Percent"/>
  </tableColumns>
  <tableStyleInfo name="TableStyleLight1" showFirstColumn="0" showLastColumn="0" showRowStripes="1" showColumnStripes="0"/>
</table>
</file>

<file path=xl/tables/table48.xml><?xml version="1.0" encoding="utf-8"?>
<table xmlns="http://schemas.openxmlformats.org/spreadsheetml/2006/main" id="27" name="Table2128" displayName="Table2128" ref="V34:X37" totalsRowShown="0" headerRowDxfId="205" headerRowBorderDxfId="204" tableBorderDxfId="203" totalsRowBorderDxfId="202">
  <autoFilter ref="V34:X37"/>
  <tableColumns count="3">
    <tableColumn id="1" name="Since the beginning of the current school year (Fall 2017), were you ever hungry but didn't eat because there wasn't enough money for food? " dataDxfId="201"/>
    <tableColumn id="2" name="Count" dataDxfId="200"/>
    <tableColumn id="3" name="Percent" dataDxfId="199" dataCellStyle="Percent"/>
  </tableColumns>
  <tableStyleInfo name="TableStyleLight1" showFirstColumn="0" showLastColumn="0" showRowStripes="1" showColumnStripes="0"/>
</table>
</file>

<file path=xl/tables/table49.xml><?xml version="1.0" encoding="utf-8"?>
<table xmlns="http://schemas.openxmlformats.org/spreadsheetml/2006/main" id="66" name="Table66" displayName="Table66" ref="AA15:AC21" totalsRowShown="0" headerRowDxfId="198" headerRowBorderDxfId="197" tableBorderDxfId="196" totalsRowBorderDxfId="195">
  <autoFilter ref="AA15:AC21"/>
  <sortState ref="AA16:AC21">
    <sortCondition ref="AB15:AB21"/>
  </sortState>
  <tableColumns count="3">
    <tableColumn id="1" name="Percent of respondents who" dataDxfId="194" dataCellStyle="Percent"/>
    <tableColumn id="2" name="%" dataDxfId="193" dataCellStyle="Percent"/>
    <tableColumn id="3" name="n" dataDxfId="192"/>
  </tableColumns>
  <tableStyleInfo name="TableStyleLight1" showFirstColumn="0" showLastColumn="0" showRowStripes="1" showColumnStripes="0"/>
</table>
</file>

<file path=xl/tables/table5.xml><?xml version="1.0" encoding="utf-8"?>
<table xmlns="http://schemas.openxmlformats.org/spreadsheetml/2006/main" id="35" name="Table536" displayName="Table536" ref="U28:W33" totalsRowShown="0" headerRowDxfId="553" headerRowBorderDxfId="552" tableBorderDxfId="551" totalsRowBorderDxfId="550">
  <autoFilter ref="U28:W33"/>
  <sortState ref="U29:W33">
    <sortCondition descending="1" ref="V28:V33"/>
  </sortState>
  <tableColumns count="3">
    <tableColumn id="1" name="Gender Identity" dataDxfId="549"/>
    <tableColumn id="2" name="Percent" dataDxfId="548" dataCellStyle="Percent"/>
    <tableColumn id="3" name="Count" dataDxfId="547"/>
  </tableColumns>
  <tableStyleInfo name="TableStyleLight1" showFirstColumn="0" showLastColumn="0" showRowStripes="1" showColumnStripes="0"/>
</table>
</file>

<file path=xl/tables/table50.xml><?xml version="1.0" encoding="utf-8"?>
<table xmlns="http://schemas.openxmlformats.org/spreadsheetml/2006/main" id="30" name="Table30" displayName="Table30" ref="Q3:S14" totalsRowShown="0" headerRowDxfId="191" dataDxfId="189" headerRowBorderDxfId="190" tableBorderDxfId="188" totalsRowBorderDxfId="187">
  <autoFilter ref="Q3:S14"/>
  <sortState ref="Q4:S14">
    <sortCondition descending="1" ref="S3:S14"/>
  </sortState>
  <tableColumns count="3">
    <tableColumn id="1" name="Housing insecurity experiences (check all that apply)" dataDxfId="186"/>
    <tableColumn id="2" name="Yes Count" dataDxfId="185"/>
    <tableColumn id="3" name="Yes % " dataDxfId="184" dataCellStyle="Percent"/>
  </tableColumns>
  <tableStyleInfo name="TableStyleLight1" showFirstColumn="0" showLastColumn="0" showRowStripes="1" showColumnStripes="0"/>
</table>
</file>

<file path=xl/tables/table51.xml><?xml version="1.0" encoding="utf-8"?>
<table xmlns="http://schemas.openxmlformats.org/spreadsheetml/2006/main" id="7" name="Table1068" displayName="Table1068" ref="R2:U8" totalsRowShown="0" headerRowDxfId="183" headerRowBorderDxfId="182" tableBorderDxfId="181" totalsRowBorderDxfId="180">
  <autoFilter ref="R2:U8"/>
  <sortState ref="R3:U8">
    <sortCondition descending="1" ref="S2:S8"/>
  </sortState>
  <tableColumns count="4">
    <tableColumn id="1" name="Percent of students who agreed/strongly agreed that the training was useful in increasing their knowledge of…" dataDxfId="179"/>
    <tableColumn id="2" name="Percent" dataDxfId="178" dataCellStyle="Percent"/>
    <tableColumn id="3" name="Count" dataDxfId="177"/>
    <tableColumn id="4" name="Individual N" dataDxfId="176"/>
  </tableColumns>
  <tableStyleInfo name="TableStyleLight1" showFirstColumn="0" showLastColumn="0" showRowStripes="1" showColumnStripes="0"/>
</table>
</file>

<file path=xl/tables/table52.xml><?xml version="1.0" encoding="utf-8"?>
<table xmlns="http://schemas.openxmlformats.org/spreadsheetml/2006/main" id="17" name="Table12718" displayName="Table12718" ref="M2:P11" totalsRowShown="0" headerRowBorderDxfId="175" tableBorderDxfId="174" totalsRowBorderDxfId="173">
  <autoFilter ref="M2:P11"/>
  <sortState ref="M3:P11">
    <sortCondition descending="1" ref="N2:N11"/>
  </sortState>
  <tableColumns count="4">
    <tableColumn id="1" name="Where did you receive prevention training" dataDxfId="172"/>
    <tableColumn id="2" name="Percent" dataDxfId="171" dataCellStyle="Percent"/>
    <tableColumn id="3" name="Count" dataDxfId="170"/>
    <tableColumn id="4" name="Sort Order" dataDxfId="169"/>
  </tableColumns>
  <tableStyleInfo name="TableStyleLight1" showFirstColumn="0" showLastColumn="0" showRowStripes="1" showColumnStripes="0"/>
</table>
</file>

<file path=xl/tables/table53.xml><?xml version="1.0" encoding="utf-8"?>
<table xmlns="http://schemas.openxmlformats.org/spreadsheetml/2006/main" id="11" name="Table11" displayName="Table11" ref="S2:V6" totalsRowShown="0" headerRowDxfId="168" headerRowBorderDxfId="167" tableBorderDxfId="166" totalsRowBorderDxfId="165">
  <autoFilter ref="S2:V6"/>
  <sortState ref="S3:V6">
    <sortCondition ref="T2:T6"/>
  </sortState>
  <tableColumns count="4">
    <tableColumn id="1" name="Percent of students who agreed/strongly agreed with the following statements…"/>
    <tableColumn id="2" name="Percent" dataDxfId="164" dataCellStyle="Percent"/>
    <tableColumn id="3" name="A/SA COUNT" dataDxfId="163"/>
    <tableColumn id="4" name="Individual N" dataDxfId="162"/>
  </tableColumns>
  <tableStyleInfo name="TableStyleLight1" showFirstColumn="0" showLastColumn="0" showRowStripes="1" showColumnStripes="0"/>
</table>
</file>

<file path=xl/tables/table54.xml><?xml version="1.0" encoding="utf-8"?>
<table xmlns="http://schemas.openxmlformats.org/spreadsheetml/2006/main" id="8" name="Table8" displayName="Table8" ref="N2:Q6" totalsRowShown="0" headerRowDxfId="161" headerRowBorderDxfId="160" tableBorderDxfId="159" totalsRowBorderDxfId="158">
  <autoFilter ref="N2:Q6"/>
  <sortState ref="N3:Q6">
    <sortCondition ref="P2:P6"/>
  </sortState>
  <tableColumns count="4">
    <tableColumn id="1" name="If someone were to report an incident of sexual violence to a campus authority:" dataDxfId="157"/>
    <tableColumn id="2" name="Percent" dataDxfId="156"/>
    <tableColumn id="3" name="A/SA COUNT" dataDxfId="155"/>
    <tableColumn id="4" name="Individual N" dataDxfId="154"/>
  </tableColumns>
  <tableStyleInfo name="TableStyleLight1" showFirstColumn="0" showLastColumn="0" showRowStripes="1" showColumnStripes="0"/>
</table>
</file>

<file path=xl/tables/table55.xml><?xml version="1.0" encoding="utf-8"?>
<table xmlns="http://schemas.openxmlformats.org/spreadsheetml/2006/main" id="41" name="Table842" displayName="Table842" ref="N20:Q24" totalsRowShown="0" headerRowDxfId="153" headerRowBorderDxfId="152" tableBorderDxfId="151" totalsRowBorderDxfId="150">
  <autoFilter ref="N20:Q24"/>
  <sortState ref="N21:Q24">
    <sortCondition ref="O20:O24"/>
  </sortState>
  <tableColumns count="4">
    <tableColumn id="1" name="If someone were to report an incident of sexual violence to a campus authority:" dataDxfId="149"/>
    <tableColumn id="2" name="Percent" dataDxfId="148"/>
    <tableColumn id="3" name="A/SA Count " dataDxfId="147"/>
    <tableColumn id="4" name="Individual N" dataDxfId="146"/>
  </tableColumns>
  <tableStyleInfo name="TableStyleLight1" showFirstColumn="0" showLastColumn="0" showRowStripes="1" showColumnStripes="0"/>
</table>
</file>

<file path=xl/tables/table56.xml><?xml version="1.0" encoding="utf-8"?>
<table xmlns="http://schemas.openxmlformats.org/spreadsheetml/2006/main" id="45" name="Table84246" displayName="Table84246" ref="N29:Q33" totalsRowShown="0" headerRowDxfId="145" headerRowBorderDxfId="144" tableBorderDxfId="143" totalsRowBorderDxfId="142">
  <autoFilter ref="N29:Q33"/>
  <sortState ref="N30:Q33">
    <sortCondition ref="O29:O33"/>
  </sortState>
  <tableColumns count="4">
    <tableColumn id="1" name="If someone were to report an incident of sexual violence to a campus authority:" dataDxfId="141"/>
    <tableColumn id="2" name="Percent" dataDxfId="140"/>
    <tableColumn id="3" name="A/SA Count " dataDxfId="139"/>
    <tableColumn id="4" name="Individual N" dataDxfId="138"/>
  </tableColumns>
  <tableStyleInfo name="TableStyleLight1" showFirstColumn="0" showLastColumn="0" showRowStripes="1" showColumnStripes="0"/>
</table>
</file>

<file path=xl/tables/table57.xml><?xml version="1.0" encoding="utf-8"?>
<table xmlns="http://schemas.openxmlformats.org/spreadsheetml/2006/main" id="52" name="Table853" displayName="Table853" ref="N11:Q15" totalsRowShown="0" headerRowDxfId="137" headerRowBorderDxfId="136" tableBorderDxfId="135" totalsRowBorderDxfId="134">
  <autoFilter ref="N11:Q15"/>
  <sortState ref="N12:Q15">
    <sortCondition ref="O11:O15"/>
  </sortState>
  <tableColumns count="4">
    <tableColumn id="1" name="If someone were to report an incident of sexual violence to a campus authority:" dataDxfId="133"/>
    <tableColumn id="2" name="Percent" dataDxfId="132"/>
    <tableColumn id="3" name="Count" dataDxfId="131"/>
    <tableColumn id="4" name="Individual N" dataDxfId="130"/>
  </tableColumns>
  <tableStyleInfo name="TableStyleLight1" showFirstColumn="0" showLastColumn="0" showRowStripes="1" showColumnStripes="0"/>
</table>
</file>

<file path=xl/tables/table58.xml><?xml version="1.0" encoding="utf-8"?>
<table xmlns="http://schemas.openxmlformats.org/spreadsheetml/2006/main" id="53" name="Table8424654" displayName="Table8424654" ref="N38:Q42" totalsRowShown="0" headerRowDxfId="129" headerRowBorderDxfId="128" tableBorderDxfId="127" totalsRowBorderDxfId="126">
  <autoFilter ref="N38:Q42"/>
  <sortState ref="N39:Q42">
    <sortCondition ref="O29:O33"/>
  </sortState>
  <tableColumns count="4">
    <tableColumn id="1" name="If someone were to report an incident of sexual violence to a campus authority:" dataDxfId="125"/>
    <tableColumn id="2" name="Percent" dataDxfId="124"/>
    <tableColumn id="3" name="A/SA Count " dataDxfId="123"/>
    <tableColumn id="4" name="Individual N" dataDxfId="122"/>
  </tableColumns>
  <tableStyleInfo name="TableStyleLight1" showFirstColumn="0" showLastColumn="0" showRowStripes="1" showColumnStripes="0"/>
</table>
</file>

<file path=xl/tables/table59.xml><?xml version="1.0" encoding="utf-8"?>
<table xmlns="http://schemas.openxmlformats.org/spreadsheetml/2006/main" id="54" name="Table842465455" displayName="Table842465455" ref="N47:Q51" totalsRowShown="0" headerRowDxfId="121" headerRowBorderDxfId="120" tableBorderDxfId="119" totalsRowBorderDxfId="118">
  <autoFilter ref="N47:Q51"/>
  <sortState ref="N48:Q51">
    <sortCondition ref="O29:O33"/>
  </sortState>
  <tableColumns count="4">
    <tableColumn id="1" name="If someone were to report an incident of sexual violence to a campus authority:" dataDxfId="117"/>
    <tableColumn id="2" name="Percent" dataDxfId="116"/>
    <tableColumn id="3" name="A/SA Count " dataDxfId="115"/>
    <tableColumn id="4" name="Individual N" dataDxfId="114"/>
  </tableColumns>
  <tableStyleInfo name="TableStyleLight1" showFirstColumn="0" showLastColumn="0" showRowStripes="1" showColumnStripes="0"/>
</table>
</file>

<file path=xl/tables/table6.xml><?xml version="1.0" encoding="utf-8"?>
<table xmlns="http://schemas.openxmlformats.org/spreadsheetml/2006/main" id="2" name="Table2" displayName="Table2" ref="N15:P17" totalsRowShown="0" headerRowDxfId="546" headerRowBorderDxfId="545" tableBorderDxfId="544" totalsRowBorderDxfId="543">
  <autoFilter ref="N15:P17"/>
  <tableColumns count="3">
    <tableColumn id="1" name="All groups " dataDxfId="542"/>
    <tableColumn id="2" name="Percent" dataDxfId="541" dataCellStyle="Percent"/>
    <tableColumn id="3" name="Count"/>
  </tableColumns>
  <tableStyleInfo name="TableStyleLight1" showFirstColumn="0" showLastColumn="0" showRowStripes="1" showColumnStripes="0"/>
</table>
</file>

<file path=xl/tables/table60.xml><?xml version="1.0" encoding="utf-8"?>
<table xmlns="http://schemas.openxmlformats.org/spreadsheetml/2006/main" id="9" name="Table9" displayName="Table9" ref="U2:AA6" totalsRowShown="0" headerRowDxfId="113" dataDxfId="111" headerRowBorderDxfId="112" tableBorderDxfId="110" totalsRowBorderDxfId="109">
  <autoFilter ref="U2:AA6"/>
  <sortState ref="U3:AA6">
    <sortCondition ref="V2:V6"/>
  </sortState>
  <tableColumns count="7">
    <tableColumn id="1" name="Has anyone done the following to you since the beginning of the school year?" dataDxfId="108"/>
    <tableColumn id="2" name="%" dataDxfId="107"/>
    <tableColumn id="3" name="Respondent YES Count" dataDxfId="106"/>
    <tableColumn id="4" name="Class Count" dataDxfId="105"/>
    <tableColumn id="5" name="Social Count" dataDxfId="104"/>
    <tableColumn id="6" name="Other Count" dataDxfId="103"/>
    <tableColumn id="7" name="No" dataDxfId="102"/>
  </tableColumns>
  <tableStyleInfo name="TableStyleLight1" showFirstColumn="0" showLastColumn="0" showRowStripes="1" showColumnStripes="0"/>
</table>
</file>

<file path=xl/tables/table61.xml><?xml version="1.0" encoding="utf-8"?>
<table xmlns="http://schemas.openxmlformats.org/spreadsheetml/2006/main" id="13" name="Table13" displayName="Table13" ref="AD8:AK13" totalsRowShown="0" headerRowDxfId="101" headerRowBorderDxfId="100" tableBorderDxfId="99" totalsRowBorderDxfId="98">
  <autoFilter ref="AD8:AK13"/>
  <sortState ref="AD9:AK13">
    <sortCondition descending="1" ref="AG8:AG13"/>
  </sortState>
  <tableColumns count="8">
    <tableColumn id="1" name="TYPES OF SV" dataDxfId="97"/>
    <tableColumn id="2" name="Yes once count" dataDxfId="96"/>
    <tableColumn id="3" name="Yes, more than once count" dataDxfId="95"/>
    <tableColumn id="4" name="Yes, one or more times count" dataDxfId="94"/>
    <tableColumn id="5" name="Unsure count" dataDxfId="93" dataCellStyle="Percent"/>
    <tableColumn id="6" name="Yes, one or more times %" dataDxfId="92" dataCellStyle="Percent"/>
    <tableColumn id="7" name="Unsure %" dataDxfId="91" dataCellStyle="Percent"/>
    <tableColumn id="8" name="Individual N" dataDxfId="90"/>
  </tableColumns>
  <tableStyleInfo name="TableStyleLight1" showFirstColumn="0" showLastColumn="0" showRowStripes="1" showColumnStripes="0"/>
</table>
</file>

<file path=xl/tables/table62.xml><?xml version="1.0" encoding="utf-8"?>
<table xmlns="http://schemas.openxmlformats.org/spreadsheetml/2006/main" id="14" name="Table14" displayName="Table14" ref="AD18:AI25" totalsRowShown="0" headerRowDxfId="89" headerRowBorderDxfId="88" tableBorderDxfId="87" totalsRowBorderDxfId="86">
  <autoFilter ref="AD18:AI25"/>
  <sortState ref="AD19:AI25">
    <sortCondition descending="1" ref="AE18:AE25"/>
  </sortState>
  <tableColumns count="6">
    <tableColumn id="1" name="Did the person(s) who did one or more of the behaviors listed above do them by…" dataDxfId="85"/>
    <tableColumn id="2" name="Yes" dataDxfId="84" dataCellStyle="Percent"/>
    <tableColumn id="3" name="Yes Count" dataDxfId="83" dataCellStyle="Normal_perp behavior"/>
    <tableColumn id="4" name="Unsure " dataDxfId="82" dataCellStyle="Percent"/>
    <tableColumn id="5" name="Unsure Count" dataDxfId="81" dataCellStyle="Normal_perp behavior"/>
    <tableColumn id="6" name="Individual N" dataDxfId="80"/>
  </tableColumns>
  <tableStyleInfo name="TableStyleLight1" showFirstColumn="0" showLastColumn="0" showRowStripes="1" showColumnStripes="0"/>
</table>
</file>

<file path=xl/tables/table63.xml><?xml version="1.0" encoding="utf-8"?>
<table xmlns="http://schemas.openxmlformats.org/spreadsheetml/2006/main" id="15" name="Table15" displayName="Table15" ref="U12:W19" totalsRowShown="0" headerRowBorderDxfId="79" tableBorderDxfId="78" totalsRowBorderDxfId="77">
  <autoFilter ref="U12:W19"/>
  <sortState ref="U13:W19">
    <sortCondition descending="1" ref="V12:V19"/>
  </sortState>
  <tableColumns count="3">
    <tableColumn id="1" name="What is/was your relationship with the person who conducted this unwanted behavior?" dataDxfId="76"/>
    <tableColumn id="2" name="Percent" dataDxfId="75" dataCellStyle="Percent"/>
    <tableColumn id="3" name="Count" dataDxfId="74"/>
  </tableColumns>
  <tableStyleInfo name="TableStyleLight1" showFirstColumn="0" showLastColumn="0" showRowStripes="1" showColumnStripes="0"/>
</table>
</file>

<file path=xl/tables/table64.xml><?xml version="1.0" encoding="utf-8"?>
<table xmlns="http://schemas.openxmlformats.org/spreadsheetml/2006/main" id="24" name="Table24" displayName="Table24" ref="AD28:AF36" totalsRowShown="0" headerRowBorderDxfId="73">
  <autoFilter ref="AD28:AF36"/>
  <tableColumns count="3">
    <tableColumn id="1" name="Where did the incident occur?" dataDxfId="72"/>
    <tableColumn id="2" name="Percent" dataDxfId="71" dataCellStyle="Percent"/>
    <tableColumn id="3" name="Count" dataDxfId="70" dataCellStyle="Percent"/>
  </tableColumns>
  <tableStyleInfo name="TableStyleLight1" showFirstColumn="0" showLastColumn="0" showRowStripes="1" showColumnStripes="0"/>
</table>
</file>

<file path=xl/tables/table65.xml><?xml version="1.0" encoding="utf-8"?>
<table xmlns="http://schemas.openxmlformats.org/spreadsheetml/2006/main" id="38" name="Table539" displayName="Table539" ref="T11:U14" totalsRowShown="0" headerRowBorderDxfId="69" tableBorderDxfId="68" totalsRowBorderDxfId="67">
  <autoFilter ref="T11:U14"/>
  <tableColumns count="2">
    <tableColumn id="1" name="Column1"/>
    <tableColumn id="2" name="Column2" dataDxfId="66" dataCellStyle="Percent"/>
  </tableColumns>
  <tableStyleInfo name="TableStyleLight16" showFirstColumn="0" showLastColumn="0" showRowStripes="1" showColumnStripes="0"/>
</table>
</file>

<file path=xl/tables/table66.xml><?xml version="1.0" encoding="utf-8"?>
<table xmlns="http://schemas.openxmlformats.org/spreadsheetml/2006/main" id="25" name="Table25" displayName="Table25" ref="T2:Z6" totalsRowShown="0" headerRowDxfId="65" headerRowBorderDxfId="64" tableBorderDxfId="63" totalsRowBorderDxfId="62">
  <autoFilter ref="T2:Z6"/>
  <sortState ref="T3:Z6">
    <sortCondition ref="X2:X6"/>
  </sortState>
  <tableColumns count="7">
    <tableColumn id="1" name="Percent of respondents who rate themselves as likely/very likely to engage in the following behaviors compared to their peers " dataDxfId="61"/>
    <tableColumn id="2" name="Peers Count" dataDxfId="60"/>
    <tableColumn id="3" name="Self Count" dataDxfId="59"/>
    <tableColumn id="4" name="Peers" dataDxfId="58" dataCellStyle="Percent"/>
    <tableColumn id="5" name="Self" dataDxfId="57" dataCellStyle="Percent"/>
    <tableColumn id="6" name="Self n" dataDxfId="56"/>
    <tableColumn id="7" name="Peer n" dataDxfId="55"/>
  </tableColumns>
  <tableStyleInfo name="TableStyleLight1" showFirstColumn="0" showLastColumn="0" showRowStripes="1" showColumnStripes="0"/>
</table>
</file>

<file path=xl/tables/table67.xml><?xml version="1.0" encoding="utf-8"?>
<table xmlns="http://schemas.openxmlformats.org/spreadsheetml/2006/main" id="26" name="Table26" displayName="Table26" ref="N2:P10" totalsRowShown="0" headerRowDxfId="54" headerRowBorderDxfId="53" tableBorderDxfId="52" totalsRowBorderDxfId="51">
  <autoFilter ref="N2:P10"/>
  <sortState ref="N3:P10">
    <sortCondition descending="1" ref="O2:O10"/>
  </sortState>
  <tableColumns count="3">
    <tableColumn id="1" name="In response to this situation:" dataDxfId="50"/>
    <tableColumn id="2" name="Percent" dataDxfId="49" dataCellStyle="Percent"/>
    <tableColumn id="3" name="Count" dataDxfId="48"/>
  </tableColumns>
  <tableStyleInfo name="TableStyleLight1" showFirstColumn="0" showLastColumn="0" showRowStripes="1" showColumnStripes="0"/>
</table>
</file>

<file path=xl/tables/table68.xml><?xml version="1.0" encoding="utf-8"?>
<table xmlns="http://schemas.openxmlformats.org/spreadsheetml/2006/main" id="43" name="Table2744" displayName="Table2744" ref="M11:S21" totalsRowShown="0" tableBorderDxfId="47">
  <autoFilter ref="M11:S21"/>
  <sortState ref="M12:S21">
    <sortCondition ref="N11:N21"/>
  </sortState>
  <tableColumns count="7">
    <tableColumn id="1" name="Percent of respondents who agreed/strongly agreed with the following statements"/>
    <tableColumn id="2" name="Percent Agreed/_x000a_Strongly Agreed" dataDxfId="46">
      <calculatedColumnFormula>P12/S12</calculatedColumnFormula>
    </tableColumn>
    <tableColumn id="3" name="Percent Unsure" dataDxfId="45">
      <calculatedColumnFormula>R12/S12</calculatedColumnFormula>
    </tableColumn>
    <tableColumn id="4" name="Agreed/Strongly Agreed Count" dataDxfId="44"/>
    <tableColumn id="5" name="Disagree/Strongly Disagree Count" dataDxfId="43"/>
    <tableColumn id="6" name="Unsure Count" dataDxfId="42"/>
    <tableColumn id="7" name="N" dataDxfId="41">
      <calculatedColumnFormula>P12+Q12+R12</calculatedColumnFormula>
    </tableColumn>
  </tableColumns>
  <tableStyleInfo name="TableStyleLight1" showFirstColumn="0" showLastColumn="0" showRowStripes="1" showColumnStripes="0"/>
</table>
</file>

<file path=xl/tables/table69.xml><?xml version="1.0" encoding="utf-8"?>
<table xmlns="http://schemas.openxmlformats.org/spreadsheetml/2006/main" id="44" name="Table2045" displayName="Table2045" ref="W34:Y43" totalsRowShown="0" headerRowDxfId="40" headerRowBorderDxfId="39" tableBorderDxfId="38" totalsRowBorderDxfId="37">
  <autoFilter ref="W34:Y43"/>
  <sortState ref="W35:Y43">
    <sortCondition descending="1" ref="X34:X43"/>
  </sortState>
  <tableColumns count="3">
    <tableColumn id="1" name="Who did you tell about the incident?" dataDxfId="36"/>
    <tableColumn id="2" name="Percent" dataDxfId="35"/>
    <tableColumn id="3" name="Count" dataDxfId="34"/>
  </tableColumns>
  <tableStyleInfo name="TableStyleLight1" showFirstColumn="0" showLastColumn="0" showRowStripes="1" showColumnStripes="0"/>
</table>
</file>

<file path=xl/tables/table7.xml><?xml version="1.0" encoding="utf-8"?>
<table xmlns="http://schemas.openxmlformats.org/spreadsheetml/2006/main" id="16" name="Table16" displayName="Table16" ref="U38:W46" totalsRowShown="0" headerRowDxfId="540" headerRowBorderDxfId="539" tableBorderDxfId="538" totalsRowBorderDxfId="537">
  <autoFilter ref="U38:W46"/>
  <tableColumns count="3">
    <tableColumn id="1" name="Sexual Orientation" dataDxfId="536"/>
    <tableColumn id="2" name="Percent" dataDxfId="535" dataCellStyle="Percent"/>
    <tableColumn id="3" name="Count" dataDxfId="534"/>
  </tableColumns>
  <tableStyleInfo name="TableStyleLight1" showFirstColumn="0" showLastColumn="0" showRowStripes="1" showColumnStripes="0"/>
</table>
</file>

<file path=xl/tables/table70.xml><?xml version="1.0" encoding="utf-8"?>
<table xmlns="http://schemas.openxmlformats.org/spreadsheetml/2006/main" id="46" name="Table2147" displayName="Table2147" ref="W23:Y30" totalsRowShown="0" headerRowBorderDxfId="33" tableBorderDxfId="32" totalsRowBorderDxfId="31">
  <autoFilter ref="W23:Y30"/>
  <sortState ref="W24:Y30">
    <sortCondition descending="1" ref="X23:X30"/>
  </sortState>
  <tableColumns count="3">
    <tableColumn id="1" name="Relationship" dataDxfId="30"/>
    <tableColumn id="2" name="Percent" dataDxfId="29" dataCellStyle="Percent"/>
    <tableColumn id="3" name="Count" dataDxfId="28"/>
  </tableColumns>
  <tableStyleInfo name="TableStyleLight1" showFirstColumn="0" showLastColumn="0" showRowStripes="1" showColumnStripes="0"/>
</table>
</file>

<file path=xl/tables/table71.xml><?xml version="1.0" encoding="utf-8"?>
<table xmlns="http://schemas.openxmlformats.org/spreadsheetml/2006/main" id="47" name="Table2248" displayName="Table2248" ref="O48:Q53" totalsRowShown="0" headerRowDxfId="27" headerRowBorderDxfId="26" tableBorderDxfId="25" totalsRowBorderDxfId="24">
  <autoFilter ref="O48:Q53"/>
  <tableColumns count="3">
    <tableColumn id="1" name="Percent of respondents who say that the school's formal procedures did the following (n=20)" dataDxfId="23"/>
    <tableColumn id="2" name="Percent" dataDxfId="22" dataCellStyle="Percent"/>
    <tableColumn id="3" name="Count" dataDxfId="21"/>
  </tableColumns>
  <tableStyleInfo name="TableStyleLight1" showFirstColumn="0" showLastColumn="0" showRowStripes="1" showColumnStripes="0"/>
</table>
</file>

<file path=xl/tables/table72.xml><?xml version="1.0" encoding="utf-8"?>
<table xmlns="http://schemas.openxmlformats.org/spreadsheetml/2006/main" id="48" name="Table2349" displayName="Table2349" ref="W3:Z12" totalsRowShown="0" headerRowDxfId="20" headerRowBorderDxfId="19" tableBorderDxfId="18" totalsRowBorderDxfId="17">
  <autoFilter ref="W3:Z12"/>
  <sortState ref="W4:Z12">
    <sortCondition descending="1" ref="X3:X12"/>
  </sortState>
  <tableColumns count="4">
    <tableColumn id="1" name="Has anyone frightened, concerned, angered, or annoyed you by…" dataDxfId="16"/>
    <tableColumn id="2" name="Percent" dataDxfId="15" dataCellStyle="Percent"/>
    <tableColumn id="3" name="Count" dataDxfId="14"/>
    <tableColumn id="4" name="Sort Order" dataDxfId="13"/>
  </tableColumns>
  <tableStyleInfo name="TableStyleLight1" showFirstColumn="0" showLastColumn="0" showRowStripes="1" showColumnStripes="0"/>
</table>
</file>

<file path=xl/tables/table73.xml><?xml version="1.0" encoding="utf-8"?>
<table xmlns="http://schemas.openxmlformats.org/spreadsheetml/2006/main" id="49" name="Table2450" displayName="Table2450" ref="O36:R39" totalsRowShown="0" headerRowBorderDxfId="12" tableBorderDxfId="11" totalsRowBorderDxfId="10">
  <autoFilter ref="O36:R39"/>
  <tableColumns count="4">
    <tableColumn id="1" name="What happened after the incident?" dataDxfId="9"/>
    <tableColumn id="2" name="Count Yes"/>
    <tableColumn id="3" name="Count No" dataDxfId="8"/>
    <tableColumn id="4" name="N Value" dataDxfId="7"/>
  </tableColumns>
  <tableStyleInfo name="TableStyleLight1" showFirstColumn="0" showLastColumn="0" showRowStripes="1" showColumnStripes="0"/>
</table>
</file>

<file path=xl/tables/table74.xml><?xml version="1.0" encoding="utf-8"?>
<table xmlns="http://schemas.openxmlformats.org/spreadsheetml/2006/main" id="51" name="Table4552" displayName="Table4552" ref="O9:Q19" totalsRowShown="0" headerRowDxfId="6" headerRowBorderDxfId="5" tableBorderDxfId="4" totalsRowBorderDxfId="3">
  <autoFilter ref="O9:Q19"/>
  <sortState ref="O10:Q19">
    <sortCondition descending="1" ref="P9:P19"/>
  </sortState>
  <tableColumns count="3">
    <tableColumn id="1" name="NONVIOLENT IPV" dataDxfId="2"/>
    <tableColumn id="2" name="Percent" dataDxfId="1" dataCellStyle="Percent"/>
    <tableColumn id="3" name="Count" dataDxfId="0"/>
  </tableColumns>
  <tableStyleInfo name="TableStyleLight1" showFirstColumn="0" showLastColumn="0" showRowStripes="1" showColumnStripes="0"/>
</table>
</file>

<file path=xl/tables/table8.xml><?xml version="1.0" encoding="utf-8"?>
<table xmlns="http://schemas.openxmlformats.org/spreadsheetml/2006/main" id="3" name="Table3" displayName="Table3" ref="O3:Q13" totalsRowShown="0" headerRowDxfId="533" headerRowBorderDxfId="532" tableBorderDxfId="531" totalsRowBorderDxfId="530">
  <autoFilter ref="O3:Q13"/>
  <sortState ref="O4:Q13">
    <sortCondition descending="1" ref="P3:P13"/>
  </sortState>
  <tableColumns count="3">
    <tableColumn id="1" name="Why did you consider leaving? (select all that apply)" dataDxfId="529"/>
    <tableColumn id="2" name="Percent" dataDxfId="528" dataCellStyle="Percent"/>
    <tableColumn id="3" name="Count" dataDxfId="527"/>
  </tableColumns>
  <tableStyleInfo name="TableStyleLight1" showFirstColumn="0" showLastColumn="0" showRowStripes="1" showColumnStripes="0"/>
</table>
</file>

<file path=xl/tables/table9.xml><?xml version="1.0" encoding="utf-8"?>
<table xmlns="http://schemas.openxmlformats.org/spreadsheetml/2006/main" id="4" name="Table4" displayName="Table4" ref="O24:W35" totalsRowShown="0" headerRowDxfId="526" headerRowBorderDxfId="525" tableBorderDxfId="524" totalsRowBorderDxfId="523">
  <autoFilter ref="O24:W35"/>
  <sortState ref="O25:W35">
    <sortCondition descending="1" ref="R14:R25"/>
  </sortState>
  <tableColumns count="9">
    <tableColumn id="1" name="How would you rate the climate on campus for people who are…" dataDxfId="522"/>
    <tableColumn id="2" name="Very Respectful" dataDxfId="521"/>
    <tableColumn id="3" name="Respectful" dataDxfId="520"/>
    <tableColumn id="4" name="% VERY R + R" dataDxfId="519" dataCellStyle="Percent"/>
    <tableColumn id="5" name="Disrespectful" dataDxfId="518"/>
    <tableColumn id="6" name="Very Disrespectful" dataDxfId="517"/>
    <tableColumn id="7" name="% VERY D + D" dataDxfId="516" dataCellStyle="Percent"/>
    <tableColumn id="8" name="Unsure" dataDxfId="515"/>
    <tableColumn id="9" name="Individual N" dataDxfId="514"/>
  </tableColumns>
  <tableStyleInfo name="TableStyleLight1" showFirstColumn="0" showLastColumn="0" showRowStripes="1" showColumnStripes="0"/>
</table>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49.xml"/><Relationship Id="rId3" Type="http://schemas.openxmlformats.org/officeDocument/2006/relationships/table" Target="../tables/table44.xml"/><Relationship Id="rId7" Type="http://schemas.openxmlformats.org/officeDocument/2006/relationships/table" Target="../tables/table48.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7.xml"/><Relationship Id="rId5" Type="http://schemas.openxmlformats.org/officeDocument/2006/relationships/table" Target="../tables/table46.xml"/><Relationship Id="rId4" Type="http://schemas.openxmlformats.org/officeDocument/2006/relationships/table" Target="../tables/table45.xml"/><Relationship Id="rId9" Type="http://schemas.openxmlformats.org/officeDocument/2006/relationships/table" Target="../tables/table5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52.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table" Target="../tables/table53.xml"/><Relationship Id="rId7" Type="http://schemas.openxmlformats.org/officeDocument/2006/relationships/table" Target="../tables/table57.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table" Target="../tables/table56.xml"/><Relationship Id="rId5" Type="http://schemas.openxmlformats.org/officeDocument/2006/relationships/table" Target="../tables/table55.xml"/><Relationship Id="rId4" Type="http://schemas.openxmlformats.org/officeDocument/2006/relationships/table" Target="../tables/table54.xml"/><Relationship Id="rId9" Type="http://schemas.openxmlformats.org/officeDocument/2006/relationships/table" Target="../tables/table5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60.xml"/><Relationship Id="rId7" Type="http://schemas.openxmlformats.org/officeDocument/2006/relationships/table" Target="../tables/table6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63.xml"/><Relationship Id="rId5" Type="http://schemas.openxmlformats.org/officeDocument/2006/relationships/table" Target="../tables/table62.xml"/><Relationship Id="rId4" Type="http://schemas.openxmlformats.org/officeDocument/2006/relationships/table" Target="../tables/table6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65.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66.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6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table" Target="../tables/table74.xml"/><Relationship Id="rId3" Type="http://schemas.openxmlformats.org/officeDocument/2006/relationships/table" Target="../tables/table69.xml"/><Relationship Id="rId7" Type="http://schemas.openxmlformats.org/officeDocument/2006/relationships/table" Target="../tables/table73.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table" Target="../tables/table72.xml"/><Relationship Id="rId5" Type="http://schemas.openxmlformats.org/officeDocument/2006/relationships/table" Target="../tables/table71.xml"/><Relationship Id="rId4" Type="http://schemas.openxmlformats.org/officeDocument/2006/relationships/table" Target="../tables/table7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drawing" Target="../drawings/drawing4.xml"/><Relationship Id="rId16" Type="http://schemas.openxmlformats.org/officeDocument/2006/relationships/table" Target="../tables/table21.xml"/><Relationship Id="rId1" Type="http://schemas.openxmlformats.org/officeDocument/2006/relationships/printerSettings" Target="../printerSettings/printerSettings4.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24.xml"/><Relationship Id="rId4" Type="http://schemas.openxmlformats.org/officeDocument/2006/relationships/table" Target="../tables/table2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6.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table" Target="../tables/table27.xml"/><Relationship Id="rId7" Type="http://schemas.openxmlformats.org/officeDocument/2006/relationships/table" Target="../tables/table3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30.xml"/><Relationship Id="rId11" Type="http://schemas.openxmlformats.org/officeDocument/2006/relationships/table" Target="../tables/table35.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table" Target="../tables/table28.xml"/><Relationship Id="rId9" Type="http://schemas.openxmlformats.org/officeDocument/2006/relationships/table" Target="../tables/table3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8.xml"/><Relationship Id="rId4" Type="http://schemas.openxmlformats.org/officeDocument/2006/relationships/table" Target="../tables/table3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9.xml"/><Relationship Id="rId7" Type="http://schemas.openxmlformats.org/officeDocument/2006/relationships/table" Target="../tables/table43.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42.xml"/><Relationship Id="rId5" Type="http://schemas.openxmlformats.org/officeDocument/2006/relationships/table" Target="../tables/table41.xml"/><Relationship Id="rId4"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45"/>
  <sheetViews>
    <sheetView showGridLines="0" showRowColHeaders="0" tabSelected="1" showWhiteSpace="0" zoomScale="80" zoomScaleNormal="80" zoomScaleSheetLayoutView="80" zoomScalePageLayoutView="80" workbookViewId="0">
      <selection activeCell="I31" sqref="I31"/>
    </sheetView>
  </sheetViews>
  <sheetFormatPr defaultColWidth="9.8984375" defaultRowHeight="15" customHeight="1"/>
  <cols>
    <col min="1" max="1" width="24.59765625" style="4" customWidth="1"/>
    <col min="2" max="2" width="3.69921875" style="4" customWidth="1"/>
    <col min="3" max="4" width="9.8984375" style="2" customWidth="1"/>
    <col min="5" max="13" width="9.8984375" style="2"/>
    <col min="14" max="14" width="9.8984375" style="2" customWidth="1"/>
    <col min="15" max="15" width="9.8984375" style="2"/>
    <col min="16" max="17" width="9.8984375" style="2" customWidth="1"/>
    <col min="18" max="16384" width="9.8984375" style="2"/>
  </cols>
  <sheetData>
    <row r="1" spans="1:16" ht="64.95" customHeight="1" thickBot="1">
      <c r="A1" s="509"/>
      <c r="B1" s="5"/>
      <c r="C1" s="5"/>
      <c r="D1" s="5"/>
      <c r="E1" s="5"/>
      <c r="F1" s="5"/>
      <c r="G1" s="5"/>
      <c r="H1" s="5"/>
      <c r="I1" s="5"/>
      <c r="J1" s="5"/>
      <c r="K1" s="5"/>
      <c r="L1" s="5"/>
      <c r="M1" s="244"/>
      <c r="N1" s="8"/>
      <c r="P1" s="9" t="s">
        <v>1</v>
      </c>
    </row>
    <row r="2" spans="1:16" ht="18" customHeight="1">
      <c r="A2" s="585" t="s">
        <v>95</v>
      </c>
      <c r="B2" s="585"/>
      <c r="C2" s="585"/>
      <c r="D2" s="585"/>
      <c r="E2" s="585"/>
      <c r="F2" s="585"/>
      <c r="G2" s="585"/>
      <c r="H2" s="585"/>
      <c r="I2" s="585"/>
      <c r="J2" s="585"/>
      <c r="K2" s="585"/>
      <c r="L2" s="585"/>
      <c r="M2" s="585"/>
      <c r="N2" s="585"/>
      <c r="O2" s="585"/>
      <c r="P2" s="585"/>
    </row>
    <row r="3" spans="1:16" ht="15" customHeight="1">
      <c r="A3" s="512"/>
    </row>
    <row r="4" spans="1:16" ht="15" customHeight="1">
      <c r="A4" s="513"/>
    </row>
    <row r="5" spans="1:16" ht="15" customHeight="1">
      <c r="A5" s="512"/>
      <c r="E5" s="6"/>
      <c r="F5" s="6"/>
      <c r="G5" s="6"/>
      <c r="H5" s="6"/>
      <c r="I5" s="6"/>
      <c r="J5" s="6"/>
      <c r="K5" s="6"/>
      <c r="L5" s="6"/>
      <c r="M5" s="6"/>
      <c r="N5" s="6"/>
    </row>
    <row r="6" spans="1:16" ht="15" customHeight="1">
      <c r="A6" s="514"/>
      <c r="B6" s="18"/>
      <c r="E6" s="6"/>
      <c r="F6" s="6"/>
      <c r="G6" s="6"/>
      <c r="H6" s="6"/>
      <c r="I6" s="6"/>
      <c r="J6" s="6"/>
      <c r="K6" s="6"/>
      <c r="L6" s="6"/>
      <c r="M6" s="6"/>
      <c r="N6" s="6"/>
    </row>
    <row r="7" spans="1:16" ht="15" customHeight="1">
      <c r="A7" s="513"/>
      <c r="E7" s="17"/>
      <c r="F7" s="7"/>
      <c r="G7" s="7"/>
      <c r="H7" s="7"/>
      <c r="I7" s="7"/>
      <c r="J7" s="7"/>
      <c r="K7" s="7"/>
      <c r="L7" s="7"/>
      <c r="M7" s="7"/>
      <c r="N7" s="7"/>
    </row>
    <row r="8" spans="1:16" ht="15" customHeight="1">
      <c r="A8" s="513"/>
      <c r="E8" s="16"/>
    </row>
    <row r="9" spans="1:16" s="3" customFormat="1" ht="15" customHeight="1">
      <c r="A9" s="515"/>
      <c r="B9" s="1"/>
      <c r="E9" s="11"/>
    </row>
    <row r="10" spans="1:16" s="3" customFormat="1" ht="15" customHeight="1">
      <c r="A10" s="516"/>
      <c r="B10" s="1"/>
      <c r="E10" s="11"/>
    </row>
    <row r="11" spans="1:16" s="3" customFormat="1" ht="15" customHeight="1">
      <c r="A11" s="516"/>
      <c r="B11" s="1"/>
    </row>
    <row r="12" spans="1:16" s="3" customFormat="1" ht="15" customHeight="1">
      <c r="A12" s="516"/>
      <c r="B12" s="1"/>
    </row>
    <row r="13" spans="1:16" s="3" customFormat="1" ht="15" customHeight="1">
      <c r="A13" s="516"/>
      <c r="B13" s="1"/>
    </row>
    <row r="14" spans="1:16" s="3" customFormat="1" ht="15" customHeight="1">
      <c r="A14" s="516"/>
      <c r="B14" s="1"/>
    </row>
    <row r="15" spans="1:16" ht="15" customHeight="1">
      <c r="A15" s="512"/>
    </row>
    <row r="16" spans="1:16" ht="15" customHeight="1">
      <c r="A16" s="512"/>
    </row>
    <row r="17" spans="1:1" ht="15" customHeight="1">
      <c r="A17" s="512"/>
    </row>
    <row r="18" spans="1:1" ht="15" customHeight="1">
      <c r="A18" s="512"/>
    </row>
    <row r="19" spans="1:1" ht="15" customHeight="1">
      <c r="A19" s="512"/>
    </row>
    <row r="20" spans="1:1" ht="15" customHeight="1">
      <c r="A20" s="512"/>
    </row>
    <row r="21" spans="1:1" ht="15" customHeight="1">
      <c r="A21" s="512"/>
    </row>
    <row r="22" spans="1:1" ht="25.2" customHeight="1">
      <c r="A22" s="512"/>
    </row>
    <row r="23" spans="1:1" ht="25.2" customHeight="1">
      <c r="A23" s="512"/>
    </row>
    <row r="24" spans="1:1" ht="15" customHeight="1">
      <c r="A24" s="512"/>
    </row>
    <row r="25" spans="1:1" ht="15.6" customHeight="1">
      <c r="A25" s="512"/>
    </row>
    <row r="26" spans="1:1" ht="15" customHeight="1">
      <c r="A26" s="512"/>
    </row>
    <row r="27" spans="1:1" ht="15" customHeight="1">
      <c r="A27" s="512"/>
    </row>
    <row r="28" spans="1:1" ht="15" customHeight="1">
      <c r="A28" s="512"/>
    </row>
    <row r="45" spans="8:8" ht="15" customHeight="1">
      <c r="H45" s="2" t="s">
        <v>222</v>
      </c>
    </row>
  </sheetData>
  <sheetProtection algorithmName="SHA-512" hashValue="O/Rjrzg8TCXiSD6jzrVG1lPRhpxUnhMoj76bnyDyVEJjwfWUPIRbOWIqfgZ/q7e/un1o6+U8Ejg2xNuTlj8uFw==" saltValue="BbAShQgABFxKvr20/nYLiA==" spinCount="100000" sheet="1" objects="1" scenarios="1" selectLockedCells="1" selectUnlockedCells="1"/>
  <mergeCells count="1">
    <mergeCell ref="A2:P2"/>
  </mergeCells>
  <pageMargins left="0.25" right="0.25" top="0.75" bottom="0.75" header="0.3" footer="0.3"/>
  <pageSetup paperSize="5"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G101"/>
  <sheetViews>
    <sheetView showGridLines="0" showRowColHeaders="0" topLeftCell="A7" zoomScale="80" zoomScaleNormal="80" zoomScaleSheetLayoutView="80" workbookViewId="0">
      <selection activeCell="E33" sqref="E33"/>
    </sheetView>
  </sheetViews>
  <sheetFormatPr defaultColWidth="9.8984375" defaultRowHeight="11.4"/>
  <cols>
    <col min="1" max="1" width="24.69921875" style="4" customWidth="1"/>
    <col min="2" max="2" width="3.69921875" style="4" customWidth="1"/>
    <col min="3" max="3" width="7.69921875" style="2" customWidth="1"/>
    <col min="4" max="4" width="22.8984375" style="2" customWidth="1"/>
    <col min="5" max="5" width="10.09765625" style="2" customWidth="1"/>
    <col min="6" max="6" width="6" style="2" customWidth="1"/>
    <col min="7" max="7" width="10.69921875" style="2" customWidth="1"/>
    <col min="8" max="12" width="9.8984375" style="2" customWidth="1"/>
    <col min="13" max="13" width="17.09765625" style="2" customWidth="1"/>
    <col min="14" max="14" width="3" style="2" customWidth="1"/>
    <col min="15" max="15" width="9.8984375" style="2" customWidth="1"/>
    <col min="16" max="16" width="4.8984375" style="2" hidden="1" customWidth="1"/>
    <col min="17" max="17" width="35.8984375" style="2" hidden="1" customWidth="1"/>
    <col min="18" max="18" width="10.69921875" style="2" hidden="1" customWidth="1"/>
    <col min="19" max="19" width="14.09765625" style="2" hidden="1" customWidth="1"/>
    <col min="20" max="20" width="10.8984375" style="2" hidden="1" customWidth="1"/>
    <col min="21" max="21" width="10.09765625" style="2" hidden="1" customWidth="1"/>
    <col min="22" max="22" width="15.3984375" style="2" hidden="1" customWidth="1"/>
    <col min="23" max="26" width="9.8984375" style="2" hidden="1" customWidth="1"/>
    <col min="27" max="27" width="32.5" style="2" hidden="1" customWidth="1"/>
    <col min="28" max="29" width="9.8984375" style="2" hidden="1" customWidth="1"/>
    <col min="30" max="30" width="9.09765625" style="2" hidden="1" customWidth="1"/>
    <col min="31" max="49" width="9.8984375" style="2" hidden="1" customWidth="1"/>
    <col min="50" max="59" width="9.8984375" style="2" customWidth="1"/>
    <col min="60" max="16384" width="9.8984375" style="2"/>
  </cols>
  <sheetData>
    <row r="1" spans="1:59" ht="64.95" customHeight="1" thickBot="1">
      <c r="A1" s="509"/>
      <c r="B1" s="5"/>
      <c r="C1" s="5"/>
      <c r="D1" s="5"/>
      <c r="E1" s="5"/>
      <c r="F1" s="5"/>
      <c r="G1" s="5"/>
      <c r="H1" s="5"/>
      <c r="I1" s="5"/>
      <c r="J1" s="5"/>
      <c r="K1" s="5"/>
      <c r="L1" s="5"/>
      <c r="M1" s="8"/>
      <c r="N1" s="9" t="s">
        <v>1</v>
      </c>
      <c r="P1" s="278"/>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row>
    <row r="2" spans="1:59" ht="18" customHeight="1">
      <c r="A2" s="585" t="s">
        <v>539</v>
      </c>
      <c r="B2" s="585"/>
      <c r="C2" s="585"/>
      <c r="D2" s="585"/>
      <c r="E2" s="585"/>
      <c r="F2" s="585"/>
      <c r="G2" s="585"/>
      <c r="H2" s="585"/>
      <c r="I2" s="585"/>
      <c r="J2" s="585"/>
      <c r="K2" s="585"/>
      <c r="L2" s="585"/>
      <c r="M2" s="585"/>
      <c r="N2" s="585"/>
      <c r="Q2"/>
      <c r="R2"/>
      <c r="S2"/>
      <c r="T2"/>
      <c r="U2"/>
      <c r="V2"/>
      <c r="W2"/>
      <c r="X2"/>
      <c r="Y2"/>
      <c r="Z2"/>
      <c r="AA2"/>
      <c r="AB2"/>
      <c r="AC2"/>
      <c r="AD2"/>
      <c r="AE2"/>
      <c r="AH2"/>
      <c r="AI2"/>
      <c r="AJ2"/>
      <c r="AK2"/>
      <c r="AL2"/>
      <c r="AM2"/>
      <c r="AN2"/>
      <c r="AO2"/>
      <c r="AP2"/>
      <c r="AQ2"/>
      <c r="AR2"/>
      <c r="AS2"/>
      <c r="AT2"/>
      <c r="AU2"/>
      <c r="AV2"/>
      <c r="AW2"/>
      <c r="AX2"/>
      <c r="AY2"/>
      <c r="AZ2"/>
      <c r="BA2"/>
      <c r="BB2"/>
      <c r="BC2"/>
      <c r="BD2"/>
      <c r="BE2"/>
      <c r="BF2"/>
      <c r="BG2"/>
    </row>
    <row r="3" spans="1:59" ht="15" customHeight="1">
      <c r="A3" s="512"/>
      <c r="Q3" s="391" t="s">
        <v>500</v>
      </c>
      <c r="R3" s="392" t="s">
        <v>87</v>
      </c>
      <c r="S3" s="393" t="s">
        <v>508</v>
      </c>
      <c r="V3" s="391" t="s">
        <v>485</v>
      </c>
      <c r="W3" s="392" t="s">
        <v>492</v>
      </c>
      <c r="X3" s="392" t="s">
        <v>487</v>
      </c>
      <c r="Y3" s="392" t="s">
        <v>486</v>
      </c>
      <c r="Z3" s="392" t="s">
        <v>488</v>
      </c>
      <c r="AA3" s="392" t="s">
        <v>253</v>
      </c>
      <c r="AB3" s="393" t="s">
        <v>356</v>
      </c>
      <c r="AC3"/>
      <c r="AD3"/>
      <c r="AH3"/>
      <c r="AI3"/>
      <c r="AJ3"/>
      <c r="AK3"/>
      <c r="AL3"/>
      <c r="AM3"/>
      <c r="AN3"/>
      <c r="AO3"/>
      <c r="AP3"/>
      <c r="AQ3"/>
      <c r="AR3"/>
      <c r="AS3"/>
      <c r="AT3"/>
      <c r="AU3"/>
      <c r="AV3"/>
      <c r="AW3"/>
      <c r="AX3"/>
      <c r="AY3"/>
      <c r="AZ3"/>
      <c r="BA3"/>
      <c r="BB3"/>
      <c r="BC3"/>
      <c r="BD3"/>
      <c r="BE3"/>
      <c r="BF3"/>
      <c r="BG3"/>
    </row>
    <row r="4" spans="1:59" ht="15" customHeight="1">
      <c r="A4" s="513"/>
      <c r="G4" s="3"/>
      <c r="Q4" s="149" t="s">
        <v>619</v>
      </c>
      <c r="R4" s="84">
        <v>209</v>
      </c>
      <c r="S4" s="418">
        <v>0.89699570815450647</v>
      </c>
      <c r="T4" s="16"/>
      <c r="V4" s="162" t="s">
        <v>490</v>
      </c>
      <c r="W4" s="100">
        <v>0.14634146341463414</v>
      </c>
      <c r="X4" s="86">
        <v>9</v>
      </c>
      <c r="Y4" s="86">
        <v>27</v>
      </c>
      <c r="Z4" s="86">
        <v>210</v>
      </c>
      <c r="AA4" s="86">
        <v>0</v>
      </c>
      <c r="AB4" s="164">
        <v>246</v>
      </c>
      <c r="AC4"/>
      <c r="AD4"/>
      <c r="AH4"/>
      <c r="AI4"/>
      <c r="AJ4"/>
      <c r="AK4"/>
      <c r="AL4"/>
      <c r="AM4"/>
      <c r="AN4"/>
      <c r="AO4"/>
      <c r="AP4"/>
      <c r="AQ4"/>
      <c r="AR4"/>
      <c r="AS4"/>
      <c r="AT4"/>
      <c r="AU4"/>
      <c r="AV4"/>
      <c r="AW4"/>
      <c r="AX4"/>
      <c r="AY4"/>
      <c r="AZ4"/>
      <c r="BA4"/>
      <c r="BB4"/>
      <c r="BC4"/>
      <c r="BD4"/>
      <c r="BE4"/>
      <c r="BF4"/>
      <c r="BG4"/>
    </row>
    <row r="5" spans="1:59" ht="15" customHeight="1">
      <c r="A5" s="512"/>
      <c r="D5" s="6"/>
      <c r="E5" s="6"/>
      <c r="F5" s="6"/>
      <c r="G5" s="6"/>
      <c r="K5" s="6"/>
      <c r="L5" s="6"/>
      <c r="M5" s="6"/>
      <c r="N5" s="6"/>
      <c r="Q5" s="149" t="s">
        <v>617</v>
      </c>
      <c r="R5" s="84">
        <v>16</v>
      </c>
      <c r="S5" s="418">
        <v>6.8669527896995708E-2</v>
      </c>
      <c r="V5" s="162" t="s">
        <v>489</v>
      </c>
      <c r="W5" s="100">
        <v>0.25203252032520324</v>
      </c>
      <c r="X5" s="86">
        <v>17</v>
      </c>
      <c r="Y5" s="86">
        <v>45</v>
      </c>
      <c r="Z5" s="86">
        <v>184</v>
      </c>
      <c r="AA5" s="86">
        <v>0</v>
      </c>
      <c r="AB5" s="164">
        <v>246</v>
      </c>
      <c r="AC5"/>
      <c r="AD5"/>
      <c r="AH5"/>
      <c r="AI5"/>
      <c r="AJ5"/>
      <c r="AK5"/>
      <c r="AL5"/>
      <c r="AM5"/>
      <c r="AN5"/>
      <c r="AO5"/>
      <c r="AP5"/>
      <c r="AQ5"/>
      <c r="AR5"/>
      <c r="AS5"/>
      <c r="AT5"/>
      <c r="AU5"/>
      <c r="AV5"/>
      <c r="AW5"/>
      <c r="AX5"/>
      <c r="AY5"/>
      <c r="AZ5"/>
      <c r="BA5"/>
      <c r="BB5"/>
      <c r="BC5"/>
      <c r="BD5"/>
      <c r="BE5"/>
      <c r="BF5"/>
      <c r="BG5"/>
    </row>
    <row r="6" spans="1:59" ht="15" customHeight="1">
      <c r="A6" s="514"/>
      <c r="B6" s="18"/>
      <c r="D6" s="6"/>
      <c r="E6" s="6"/>
      <c r="F6" s="624">
        <f>R18</f>
        <v>28</v>
      </c>
      <c r="G6" s="624"/>
      <c r="H6" s="623" t="s">
        <v>635</v>
      </c>
      <c r="I6" s="623"/>
      <c r="J6" s="623"/>
      <c r="K6" s="623"/>
      <c r="L6" s="623"/>
      <c r="M6" s="623"/>
      <c r="N6" s="6"/>
      <c r="Q6" s="149" t="s">
        <v>503</v>
      </c>
      <c r="R6" s="84">
        <v>10</v>
      </c>
      <c r="S6" s="418">
        <v>4.2918454935622317E-2</v>
      </c>
      <c r="V6" s="161" t="s">
        <v>491</v>
      </c>
      <c r="W6" s="100">
        <v>0.25609756097560976</v>
      </c>
      <c r="X6" s="166">
        <v>15</v>
      </c>
      <c r="Y6" s="166">
        <v>48</v>
      </c>
      <c r="Z6" s="166">
        <v>183</v>
      </c>
      <c r="AA6" s="166">
        <v>0</v>
      </c>
      <c r="AB6" s="160">
        <v>246</v>
      </c>
      <c r="AC6"/>
      <c r="AD6"/>
      <c r="AH6"/>
      <c r="AI6"/>
      <c r="AJ6"/>
      <c r="AK6"/>
      <c r="AL6"/>
      <c r="AM6"/>
      <c r="AN6"/>
      <c r="AO6"/>
      <c r="AP6"/>
      <c r="AQ6"/>
      <c r="AR6"/>
      <c r="AS6"/>
      <c r="AT6"/>
      <c r="AU6"/>
      <c r="AV6"/>
      <c r="AW6"/>
      <c r="AX6"/>
      <c r="AY6"/>
      <c r="AZ6"/>
      <c r="BA6"/>
      <c r="BB6"/>
      <c r="BC6"/>
      <c r="BD6"/>
      <c r="BE6"/>
      <c r="BF6"/>
      <c r="BG6"/>
    </row>
    <row r="7" spans="1:59" ht="15" customHeight="1">
      <c r="A7" s="519"/>
      <c r="D7" s="16"/>
      <c r="E7" s="16"/>
      <c r="F7" s="624"/>
      <c r="G7" s="624"/>
      <c r="H7" s="623"/>
      <c r="I7" s="623"/>
      <c r="J7" s="623"/>
      <c r="K7" s="623"/>
      <c r="L7" s="623"/>
      <c r="M7" s="623"/>
      <c r="N7" s="3"/>
      <c r="Q7" s="149" t="s">
        <v>504</v>
      </c>
      <c r="R7" s="84">
        <v>5</v>
      </c>
      <c r="S7" s="418">
        <v>2.1459227467811159E-2</v>
      </c>
      <c r="V7"/>
      <c r="W7"/>
      <c r="X7"/>
      <c r="Y7"/>
      <c r="Z7"/>
      <c r="AA7"/>
      <c r="AB7"/>
      <c r="AC7"/>
      <c r="AD7"/>
      <c r="AH7"/>
      <c r="AI7"/>
      <c r="AJ7"/>
      <c r="AK7"/>
      <c r="AL7"/>
      <c r="AM7"/>
      <c r="AN7"/>
      <c r="AO7"/>
      <c r="AP7"/>
      <c r="AQ7"/>
      <c r="AR7"/>
      <c r="AS7"/>
      <c r="AT7"/>
      <c r="AU7"/>
      <c r="AV7"/>
      <c r="AW7"/>
      <c r="AX7"/>
      <c r="AY7"/>
      <c r="AZ7"/>
      <c r="BA7"/>
      <c r="BB7"/>
      <c r="BC7"/>
      <c r="BD7"/>
      <c r="BE7"/>
      <c r="BF7"/>
      <c r="BG7"/>
    </row>
    <row r="8" spans="1:59" ht="15" customHeight="1">
      <c r="A8" s="515"/>
      <c r="B8" s="1"/>
      <c r="C8" s="3"/>
      <c r="D8" s="11"/>
      <c r="E8" s="11"/>
      <c r="F8" s="567"/>
      <c r="G8" s="567"/>
      <c r="H8" s="565" t="s">
        <v>621</v>
      </c>
      <c r="I8" s="565"/>
      <c r="J8" s="565"/>
      <c r="K8" s="565"/>
      <c r="L8" s="565"/>
      <c r="M8" s="565"/>
      <c r="N8" s="3"/>
      <c r="Q8" s="162" t="s">
        <v>507</v>
      </c>
      <c r="R8" s="86">
        <v>4</v>
      </c>
      <c r="S8" s="418">
        <v>1.7167381974248927E-2</v>
      </c>
      <c r="V8"/>
      <c r="W8"/>
      <c r="X8"/>
      <c r="Y8"/>
      <c r="Z8"/>
      <c r="AA8" t="s">
        <v>461</v>
      </c>
      <c r="AB8" s="425">
        <v>246</v>
      </c>
      <c r="AC8"/>
      <c r="AD8"/>
      <c r="AH8"/>
      <c r="AI8"/>
      <c r="AJ8"/>
      <c r="AK8"/>
      <c r="AL8"/>
      <c r="AM8"/>
      <c r="AN8"/>
      <c r="AO8"/>
      <c r="AP8"/>
      <c r="AQ8"/>
      <c r="AR8"/>
      <c r="AS8"/>
      <c r="AT8"/>
      <c r="AU8"/>
      <c r="AV8"/>
      <c r="AW8"/>
      <c r="AX8"/>
      <c r="AY8"/>
      <c r="AZ8"/>
      <c r="BA8"/>
      <c r="BB8"/>
      <c r="BC8"/>
      <c r="BD8"/>
      <c r="BE8"/>
      <c r="BF8"/>
      <c r="BG8"/>
    </row>
    <row r="9" spans="1:59" s="3" customFormat="1" ht="15" customHeight="1">
      <c r="A9" s="520"/>
      <c r="B9" s="1"/>
      <c r="D9" s="11"/>
      <c r="E9" s="11"/>
      <c r="H9" s="622" t="s">
        <v>622</v>
      </c>
      <c r="I9" s="622"/>
      <c r="J9" s="622"/>
      <c r="K9" s="622"/>
      <c r="L9" s="622"/>
      <c r="M9" s="622"/>
      <c r="O9" s="2"/>
      <c r="Q9" s="149" t="s">
        <v>501</v>
      </c>
      <c r="R9" s="84">
        <v>3</v>
      </c>
      <c r="S9" s="418">
        <v>1.2875536480686695E-2</v>
      </c>
      <c r="V9"/>
      <c r="W9"/>
      <c r="X9"/>
      <c r="Y9"/>
      <c r="Z9"/>
      <c r="AA9"/>
      <c r="AB9"/>
      <c r="AC9"/>
      <c r="AD9"/>
      <c r="AE9"/>
      <c r="AF9"/>
      <c r="AG9"/>
      <c r="AH9"/>
      <c r="AI9"/>
      <c r="AJ9"/>
      <c r="AK9"/>
      <c r="AL9"/>
      <c r="AM9"/>
      <c r="AN9"/>
      <c r="AO9"/>
      <c r="AP9"/>
      <c r="AQ9"/>
      <c r="AR9"/>
      <c r="AS9"/>
      <c r="AT9"/>
      <c r="AU9"/>
      <c r="AV9"/>
      <c r="AW9"/>
      <c r="AX9"/>
      <c r="AY9"/>
      <c r="AZ9"/>
      <c r="BA9"/>
      <c r="BB9"/>
      <c r="BC9"/>
      <c r="BD9"/>
      <c r="BE9"/>
      <c r="BF9"/>
      <c r="BG9"/>
    </row>
    <row r="10" spans="1:59" s="3" customFormat="1" ht="15" customHeight="1">
      <c r="A10" s="520"/>
      <c r="B10" s="1"/>
      <c r="H10" s="568"/>
      <c r="I10" s="568"/>
      <c r="J10" s="568"/>
      <c r="K10" s="568"/>
      <c r="L10" s="625" t="s">
        <v>79</v>
      </c>
      <c r="M10" s="622">
        <f>R15</f>
        <v>233</v>
      </c>
      <c r="O10" s="2"/>
      <c r="Q10" s="154" t="s">
        <v>620</v>
      </c>
      <c r="R10" s="163">
        <v>2</v>
      </c>
      <c r="S10" s="418">
        <v>8.5836909871244635E-3</v>
      </c>
      <c r="V10" s="391" t="s">
        <v>493</v>
      </c>
      <c r="W10" s="392" t="s">
        <v>75</v>
      </c>
      <c r="X10" s="392" t="s">
        <v>3</v>
      </c>
      <c r="Y10"/>
      <c r="Z10"/>
      <c r="AA10" t="s">
        <v>514</v>
      </c>
      <c r="AB10"/>
      <c r="AC10"/>
      <c r="AD10"/>
      <c r="AE10"/>
      <c r="AF10"/>
      <c r="AG10"/>
      <c r="AH10"/>
      <c r="AI10"/>
      <c r="AJ10"/>
      <c r="AK10"/>
      <c r="AL10"/>
      <c r="AM10"/>
      <c r="AN10"/>
      <c r="AO10"/>
      <c r="AP10"/>
      <c r="AQ10"/>
      <c r="AR10"/>
      <c r="AS10"/>
      <c r="AT10"/>
      <c r="AU10"/>
      <c r="AV10"/>
      <c r="AW10"/>
      <c r="AX10"/>
      <c r="AY10"/>
      <c r="AZ10"/>
      <c r="BA10"/>
      <c r="BB10"/>
      <c r="BC10"/>
      <c r="BD10"/>
      <c r="BE10"/>
    </row>
    <row r="11" spans="1:59" s="3" customFormat="1" ht="15" customHeight="1">
      <c r="A11" s="520"/>
      <c r="B11" s="1"/>
      <c r="H11" s="568"/>
      <c r="I11" s="568"/>
      <c r="J11" s="568"/>
      <c r="K11" s="568"/>
      <c r="L11" s="625"/>
      <c r="M11" s="622"/>
      <c r="O11" s="2"/>
      <c r="Q11" s="154" t="s">
        <v>502</v>
      </c>
      <c r="R11" s="163">
        <v>0</v>
      </c>
      <c r="S11" s="534">
        <v>0</v>
      </c>
      <c r="V11" s="161" t="s">
        <v>11</v>
      </c>
      <c r="W11" s="166">
        <v>43</v>
      </c>
      <c r="X11" s="100">
        <v>0.17551020408163265</v>
      </c>
      <c r="Y11"/>
      <c r="Z11"/>
      <c r="AA11"/>
      <c r="AB11"/>
      <c r="AC11"/>
      <c r="AD11"/>
      <c r="AE11"/>
      <c r="AF11"/>
      <c r="AG11"/>
      <c r="AH11"/>
      <c r="AI11"/>
      <c r="AJ11"/>
      <c r="AK11"/>
      <c r="AL11"/>
      <c r="AM11"/>
      <c r="AN11"/>
      <c r="AO11"/>
      <c r="AP11"/>
      <c r="AQ11"/>
      <c r="AR11"/>
      <c r="AS11"/>
      <c r="AT11"/>
      <c r="AU11"/>
      <c r="AV11"/>
      <c r="AW11"/>
      <c r="AX11"/>
      <c r="AY11"/>
      <c r="AZ11"/>
      <c r="BA11"/>
      <c r="BB11"/>
      <c r="BC11"/>
      <c r="BD11"/>
      <c r="BE11"/>
    </row>
    <row r="12" spans="1:59" s="3" customFormat="1" ht="15" customHeight="1">
      <c r="A12" s="516"/>
      <c r="B12" s="1"/>
      <c r="O12" s="2"/>
      <c r="Q12" s="154" t="s">
        <v>505</v>
      </c>
      <c r="R12" s="163">
        <v>0</v>
      </c>
      <c r="S12" s="534">
        <v>0</v>
      </c>
      <c r="V12" s="161" t="s">
        <v>12</v>
      </c>
      <c r="W12" s="166">
        <v>202</v>
      </c>
      <c r="X12" s="100">
        <v>0.82448979591836735</v>
      </c>
      <c r="Y12"/>
      <c r="Z12"/>
      <c r="AA12"/>
      <c r="AB12"/>
      <c r="AC12"/>
      <c r="AD12"/>
      <c r="AE12"/>
      <c r="AF12"/>
      <c r="AG12"/>
      <c r="AH12"/>
      <c r="AI12"/>
      <c r="AJ12"/>
      <c r="AK12"/>
      <c r="AL12"/>
      <c r="AM12"/>
      <c r="AN12"/>
      <c r="AO12"/>
      <c r="AP12"/>
      <c r="AQ12"/>
      <c r="AR12"/>
      <c r="AS12"/>
      <c r="AT12"/>
      <c r="AU12"/>
      <c r="AV12"/>
      <c r="AW12"/>
      <c r="AX12"/>
      <c r="AY12"/>
      <c r="AZ12"/>
      <c r="BA12"/>
      <c r="BB12"/>
      <c r="BC12"/>
      <c r="BD12"/>
      <c r="BE12"/>
    </row>
    <row r="13" spans="1:59" s="3" customFormat="1" ht="15" customHeight="1">
      <c r="A13" s="516"/>
      <c r="B13" s="1"/>
      <c r="O13" s="2"/>
      <c r="Q13" s="161" t="s">
        <v>506</v>
      </c>
      <c r="R13" s="166">
        <v>0</v>
      </c>
      <c r="S13" s="534">
        <v>0</v>
      </c>
      <c r="V13" s="161" t="s">
        <v>253</v>
      </c>
      <c r="W13" s="166">
        <v>0</v>
      </c>
      <c r="X13" s="100">
        <v>0</v>
      </c>
      <c r="Y13"/>
      <c r="Z13"/>
      <c r="AD13"/>
      <c r="AE13"/>
      <c r="AF13"/>
      <c r="AG13"/>
      <c r="AH13"/>
      <c r="AI13"/>
      <c r="AJ13"/>
      <c r="AK13"/>
      <c r="AL13"/>
      <c r="AM13"/>
      <c r="AN13"/>
      <c r="AO13"/>
      <c r="AP13"/>
      <c r="AQ13"/>
      <c r="AR13"/>
      <c r="AS13"/>
      <c r="AT13"/>
      <c r="AU13"/>
      <c r="AV13"/>
      <c r="AW13"/>
      <c r="AX13"/>
      <c r="AY13"/>
      <c r="AZ13"/>
      <c r="BA13"/>
      <c r="BB13"/>
      <c r="BC13"/>
      <c r="BD13"/>
      <c r="BE13"/>
    </row>
    <row r="14" spans="1:59" s="3" customFormat="1" ht="15" customHeight="1">
      <c r="A14" s="512"/>
      <c r="B14" s="4"/>
      <c r="C14" s="2"/>
      <c r="D14" s="2"/>
      <c r="E14" s="2"/>
      <c r="F14" s="2"/>
      <c r="O14" s="2"/>
      <c r="P14" s="2"/>
      <c r="Q14" s="154" t="s">
        <v>618</v>
      </c>
      <c r="R14" s="163">
        <v>0</v>
      </c>
      <c r="S14" s="534">
        <v>0</v>
      </c>
      <c r="V14"/>
      <c r="W14"/>
      <c r="X14" s="21"/>
      <c r="Y14"/>
      <c r="Z14"/>
      <c r="AD14"/>
      <c r="AE14"/>
      <c r="AF14"/>
      <c r="AG14"/>
      <c r="AH14"/>
      <c r="AI14"/>
      <c r="AJ14"/>
      <c r="AK14"/>
      <c r="AL14"/>
      <c r="AM14"/>
      <c r="AN14"/>
      <c r="AO14"/>
      <c r="AP14"/>
      <c r="AQ14"/>
      <c r="AR14"/>
      <c r="AS14"/>
      <c r="AT14"/>
      <c r="AU14"/>
      <c r="AV14"/>
      <c r="AW14"/>
      <c r="AX14"/>
      <c r="AY14"/>
      <c r="AZ14"/>
      <c r="BA14"/>
      <c r="BB14"/>
      <c r="BC14"/>
      <c r="BD14"/>
      <c r="BE14"/>
      <c r="BF14"/>
      <c r="BG14"/>
    </row>
    <row r="15" spans="1:59" ht="15" customHeight="1">
      <c r="A15" s="512"/>
      <c r="G15" s="3"/>
      <c r="H15" s="3"/>
      <c r="I15" s="3"/>
      <c r="J15" s="3"/>
      <c r="K15" s="3"/>
      <c r="L15" s="3"/>
      <c r="M15" s="3"/>
      <c r="N15" s="3"/>
      <c r="Q15" s="267" t="s">
        <v>79</v>
      </c>
      <c r="R15" s="402">
        <v>233</v>
      </c>
      <c r="S15" s="508"/>
      <c r="V15"/>
      <c r="W15" s="395" t="s">
        <v>79</v>
      </c>
      <c r="X15" s="424">
        <v>245</v>
      </c>
      <c r="Y15"/>
      <c r="Z15"/>
      <c r="AA15" s="442" t="s">
        <v>532</v>
      </c>
      <c r="AB15" s="443" t="s">
        <v>83</v>
      </c>
      <c r="AC15" s="355" t="s">
        <v>356</v>
      </c>
      <c r="AD15"/>
      <c r="AE15"/>
      <c r="AF15"/>
      <c r="AG15"/>
      <c r="AH15"/>
      <c r="AI15"/>
      <c r="AJ15"/>
      <c r="AK15"/>
      <c r="AL15"/>
      <c r="AM15"/>
      <c r="AN15"/>
      <c r="AO15"/>
      <c r="AP15"/>
      <c r="AQ15"/>
      <c r="AR15"/>
      <c r="AS15"/>
      <c r="AT15"/>
      <c r="AU15"/>
      <c r="AV15"/>
      <c r="AW15"/>
      <c r="AX15"/>
      <c r="AY15"/>
      <c r="AZ15"/>
      <c r="BA15"/>
      <c r="BB15"/>
      <c r="BC15"/>
      <c r="BD15"/>
      <c r="BE15"/>
      <c r="BF15"/>
      <c r="BG15"/>
    </row>
    <row r="16" spans="1:59" ht="15" customHeight="1">
      <c r="A16" s="512"/>
      <c r="G16" s="3"/>
      <c r="H16" s="3"/>
      <c r="I16" s="3"/>
      <c r="J16" s="3"/>
      <c r="K16" s="3"/>
      <c r="L16" s="3"/>
      <c r="M16" s="3"/>
      <c r="N16" s="3"/>
      <c r="V16"/>
      <c r="W16"/>
      <c r="X16" s="21"/>
      <c r="Y16"/>
      <c r="Z16"/>
      <c r="AA16" s="444" t="s">
        <v>536</v>
      </c>
      <c r="AB16" s="100">
        <v>0.10612244897959183</v>
      </c>
      <c r="AC16" s="446">
        <v>245</v>
      </c>
      <c r="AD16"/>
      <c r="AE16"/>
      <c r="AF16"/>
      <c r="AG16"/>
      <c r="AH16"/>
      <c r="AI16"/>
      <c r="AJ16"/>
      <c r="AK16"/>
      <c r="AL16"/>
      <c r="AM16"/>
      <c r="AN16"/>
      <c r="AO16"/>
      <c r="AP16"/>
      <c r="AQ16"/>
      <c r="AR16"/>
      <c r="AS16"/>
      <c r="AT16"/>
      <c r="AU16"/>
      <c r="AV16"/>
      <c r="AW16"/>
      <c r="AX16"/>
      <c r="AY16"/>
      <c r="AZ16"/>
      <c r="BA16"/>
      <c r="BB16"/>
      <c r="BC16"/>
      <c r="BD16"/>
      <c r="BE16"/>
      <c r="BF16"/>
      <c r="BG16"/>
    </row>
    <row r="17" spans="1:59" ht="15" customHeight="1">
      <c r="A17" s="512"/>
      <c r="G17" s="3"/>
      <c r="H17" s="3"/>
      <c r="I17" s="3"/>
      <c r="J17" s="3"/>
      <c r="K17" s="3"/>
      <c r="L17" s="3"/>
      <c r="M17" s="3"/>
      <c r="N17" s="3"/>
      <c r="Q17" s="83" t="s">
        <v>630</v>
      </c>
      <c r="R17" s="83" t="s">
        <v>75</v>
      </c>
      <c r="S17" s="83" t="s">
        <v>83</v>
      </c>
      <c r="V17" s="391" t="s">
        <v>494</v>
      </c>
      <c r="W17" s="392" t="s">
        <v>75</v>
      </c>
      <c r="X17" s="420" t="s">
        <v>3</v>
      </c>
      <c r="Y17"/>
      <c r="Z17"/>
      <c r="AA17" s="444" t="s">
        <v>533</v>
      </c>
      <c r="AB17" s="100">
        <v>0.14634146341463414</v>
      </c>
      <c r="AC17" s="150">
        <v>246</v>
      </c>
      <c r="AD17"/>
      <c r="AE17"/>
      <c r="AF17"/>
      <c r="AG17"/>
      <c r="AH17"/>
      <c r="AI17"/>
      <c r="AJ17"/>
      <c r="AK17"/>
      <c r="AL17"/>
      <c r="AM17"/>
      <c r="AN17"/>
      <c r="AO17"/>
      <c r="AP17"/>
      <c r="AQ17"/>
      <c r="AR17"/>
      <c r="AS17"/>
      <c r="AT17"/>
      <c r="AU17"/>
      <c r="AV17"/>
      <c r="AW17"/>
      <c r="AX17"/>
      <c r="AY17"/>
      <c r="AZ17"/>
      <c r="BA17"/>
      <c r="BB17"/>
      <c r="BC17"/>
      <c r="BD17"/>
      <c r="BE17"/>
      <c r="BF17"/>
      <c r="BG17"/>
    </row>
    <row r="18" spans="1:59" ht="15" customHeight="1">
      <c r="A18" s="512"/>
      <c r="G18" s="3"/>
      <c r="H18" s="3"/>
      <c r="I18" s="3"/>
      <c r="J18" s="3"/>
      <c r="K18" s="3"/>
      <c r="L18" s="3"/>
      <c r="M18" s="3"/>
      <c r="N18" s="3"/>
      <c r="Q18" s="86" t="s">
        <v>11</v>
      </c>
      <c r="R18" s="566">
        <v>28</v>
      </c>
      <c r="S18" s="100">
        <v>0.12017167381974249</v>
      </c>
      <c r="V18" s="162" t="s">
        <v>495</v>
      </c>
      <c r="W18" s="86">
        <v>7</v>
      </c>
      <c r="X18" s="421">
        <v>0.16279069767441862</v>
      </c>
      <c r="Y18"/>
      <c r="Z18"/>
      <c r="AA18" s="444" t="s">
        <v>538</v>
      </c>
      <c r="AB18" s="445">
        <v>0.17551020408163265</v>
      </c>
      <c r="AC18" s="446">
        <v>245</v>
      </c>
      <c r="AD18"/>
      <c r="AE18"/>
      <c r="AF18"/>
      <c r="AG18"/>
      <c r="AH18"/>
      <c r="AI18"/>
      <c r="AJ18"/>
      <c r="AK18"/>
      <c r="AL18"/>
      <c r="AM18"/>
      <c r="AN18"/>
      <c r="AO18"/>
      <c r="AP18"/>
      <c r="AQ18"/>
      <c r="AR18"/>
      <c r="AS18"/>
      <c r="AT18"/>
      <c r="AU18"/>
      <c r="AV18"/>
      <c r="AW18"/>
      <c r="AX18"/>
      <c r="AY18"/>
      <c r="AZ18"/>
      <c r="BA18"/>
      <c r="BB18"/>
      <c r="BC18"/>
      <c r="BD18"/>
      <c r="BE18"/>
      <c r="BF18"/>
      <c r="BG18"/>
    </row>
    <row r="19" spans="1:59" ht="15" customHeight="1">
      <c r="A19" s="512"/>
      <c r="G19" s="3"/>
      <c r="H19" s="3"/>
      <c r="I19" s="3"/>
      <c r="J19" s="3"/>
      <c r="K19" s="3"/>
      <c r="L19" s="3"/>
      <c r="M19" s="3"/>
      <c r="N19" s="3"/>
      <c r="Q19" s="86" t="s">
        <v>12</v>
      </c>
      <c r="R19" s="86">
        <v>209</v>
      </c>
      <c r="S19" s="100">
        <v>0.89699570815450647</v>
      </c>
      <c r="V19" s="162" t="s">
        <v>496</v>
      </c>
      <c r="W19" s="86">
        <v>18</v>
      </c>
      <c r="X19" s="421">
        <v>0.41860465116279072</v>
      </c>
      <c r="Y19"/>
      <c r="AA19" s="444" t="s">
        <v>537</v>
      </c>
      <c r="AB19" s="100">
        <v>0.17959183673469387</v>
      </c>
      <c r="AC19" s="446">
        <v>245</v>
      </c>
      <c r="AD19"/>
      <c r="AE19"/>
      <c r="AF19"/>
      <c r="AG19"/>
      <c r="AH19"/>
      <c r="AI19"/>
      <c r="AJ19"/>
      <c r="AK19"/>
      <c r="AL19"/>
      <c r="AM19"/>
      <c r="AN19"/>
      <c r="AO19"/>
      <c r="AP19"/>
      <c r="AQ19"/>
      <c r="AR19"/>
      <c r="AS19"/>
      <c r="AT19"/>
      <c r="AU19"/>
      <c r="AV19"/>
      <c r="AW19"/>
      <c r="AX19"/>
      <c r="AY19"/>
      <c r="AZ19"/>
      <c r="BA19"/>
      <c r="BB19"/>
      <c r="BC19"/>
      <c r="BD19"/>
      <c r="BE19"/>
      <c r="BF19"/>
      <c r="BG19"/>
    </row>
    <row r="20" spans="1:59" ht="15" customHeight="1">
      <c r="A20" s="512"/>
      <c r="C20" s="3"/>
      <c r="D20" s="3"/>
      <c r="E20" s="3"/>
      <c r="F20" s="3"/>
      <c r="G20" s="3"/>
      <c r="H20" s="3"/>
      <c r="I20" s="3"/>
      <c r="J20" s="3"/>
      <c r="K20" s="3"/>
      <c r="L20" s="3"/>
      <c r="M20" s="3"/>
      <c r="N20" s="3"/>
      <c r="Q20" s="309" t="s">
        <v>79</v>
      </c>
      <c r="R20" s="3">
        <v>233</v>
      </c>
      <c r="S20" s="3"/>
      <c r="V20" s="162" t="s">
        <v>497</v>
      </c>
      <c r="W20" s="86">
        <v>18</v>
      </c>
      <c r="X20" s="421">
        <v>0.41860465116279072</v>
      </c>
      <c r="Y20"/>
      <c r="AA20" s="444" t="s">
        <v>534</v>
      </c>
      <c r="AB20" s="100">
        <v>0.25203252032520324</v>
      </c>
      <c r="AC20" s="150">
        <v>246</v>
      </c>
      <c r="AD20"/>
      <c r="AE20"/>
      <c r="AF20"/>
      <c r="AG20"/>
      <c r="AH20"/>
      <c r="AI20"/>
      <c r="AJ20"/>
      <c r="AK20"/>
      <c r="AL20"/>
      <c r="AM20"/>
      <c r="AN20"/>
      <c r="AO20"/>
      <c r="AP20"/>
      <c r="AQ20"/>
      <c r="AR20"/>
      <c r="AS20"/>
      <c r="AT20"/>
      <c r="AU20"/>
      <c r="AV20"/>
      <c r="AW20"/>
      <c r="AX20"/>
      <c r="AY20"/>
      <c r="AZ20"/>
      <c r="BA20"/>
      <c r="BB20"/>
      <c r="BC20"/>
      <c r="BD20"/>
      <c r="BE20"/>
      <c r="BF20"/>
      <c r="BG20"/>
    </row>
    <row r="21" spans="1:59" ht="15" customHeight="1">
      <c r="A21" s="512"/>
      <c r="C21" s="3"/>
      <c r="D21" s="3"/>
      <c r="E21" s="3"/>
      <c r="F21" s="3"/>
      <c r="G21" s="3"/>
      <c r="H21" s="3"/>
      <c r="I21" s="3"/>
      <c r="J21" s="3"/>
      <c r="K21" s="3"/>
      <c r="L21" s="3"/>
      <c r="M21" s="3"/>
      <c r="N21" s="3"/>
      <c r="V21" s="161" t="s">
        <v>253</v>
      </c>
      <c r="W21" s="166">
        <v>0</v>
      </c>
      <c r="X21" s="422">
        <v>0</v>
      </c>
      <c r="Y21"/>
      <c r="AA21" s="447" t="s">
        <v>535</v>
      </c>
      <c r="AB21" s="212">
        <v>0.25609756097560976</v>
      </c>
      <c r="AC21" s="156">
        <v>246</v>
      </c>
      <c r="AD21"/>
      <c r="AE21"/>
      <c r="AF21"/>
      <c r="AG21"/>
      <c r="AH21"/>
      <c r="AI21"/>
      <c r="AJ21"/>
      <c r="AK21"/>
      <c r="AL21"/>
      <c r="AM21"/>
      <c r="AN21"/>
      <c r="AO21"/>
      <c r="AP21"/>
      <c r="AQ21"/>
      <c r="AR21"/>
      <c r="AS21"/>
      <c r="AT21"/>
      <c r="AU21"/>
      <c r="AV21"/>
      <c r="AW21"/>
      <c r="AX21"/>
      <c r="AY21"/>
      <c r="AZ21"/>
      <c r="BA21"/>
      <c r="BB21"/>
      <c r="BC21"/>
      <c r="BD21"/>
      <c r="BE21"/>
      <c r="BF21"/>
      <c r="BG21"/>
    </row>
    <row r="22" spans="1:59" ht="15" customHeight="1">
      <c r="A22" s="512"/>
      <c r="C22" s="3"/>
      <c r="D22" s="3"/>
      <c r="E22" s="3"/>
      <c r="F22" s="3"/>
      <c r="G22" s="3"/>
      <c r="H22" s="3"/>
      <c r="I22" s="3"/>
      <c r="J22" s="3"/>
      <c r="K22" s="3"/>
      <c r="L22" s="3"/>
      <c r="M22" s="3"/>
      <c r="N22" s="3"/>
      <c r="V22"/>
      <c r="W22"/>
      <c r="X22" s="21"/>
      <c r="Y22"/>
      <c r="AC22"/>
      <c r="AD22"/>
      <c r="AE22"/>
      <c r="AF22"/>
      <c r="AG22"/>
      <c r="AH22"/>
      <c r="AI22"/>
      <c r="AJ22"/>
      <c r="AK22"/>
      <c r="AL22"/>
      <c r="AM22"/>
      <c r="AN22"/>
      <c r="AO22"/>
      <c r="AP22"/>
      <c r="AQ22"/>
      <c r="AR22"/>
      <c r="AS22"/>
      <c r="AT22"/>
      <c r="AU22"/>
      <c r="AV22"/>
      <c r="AW22"/>
      <c r="AX22"/>
      <c r="AY22"/>
      <c r="AZ22"/>
      <c r="BA22"/>
      <c r="BB22"/>
      <c r="BC22"/>
      <c r="BD22"/>
      <c r="BE22"/>
      <c r="BF22"/>
      <c r="BG22"/>
    </row>
    <row r="23" spans="1:59" ht="11.25" customHeight="1">
      <c r="A23" s="512"/>
      <c r="C23" s="3"/>
      <c r="D23" s="3"/>
      <c r="E23" s="3"/>
      <c r="F23" s="3"/>
      <c r="G23" s="3"/>
      <c r="H23" s="3"/>
      <c r="I23" s="3"/>
      <c r="J23" s="3"/>
      <c r="K23" s="3"/>
      <c r="L23" s="3"/>
      <c r="M23" s="3"/>
      <c r="N23" s="3"/>
      <c r="V23"/>
      <c r="W23" s="395" t="s">
        <v>79</v>
      </c>
      <c r="X23" s="424">
        <v>43</v>
      </c>
      <c r="Y23"/>
      <c r="AB23" s="267" t="s">
        <v>78</v>
      </c>
      <c r="AC23" s="362">
        <v>245.5</v>
      </c>
      <c r="AD23"/>
      <c r="AE23"/>
      <c r="AF23"/>
      <c r="AG23"/>
      <c r="AH23"/>
      <c r="AI23"/>
      <c r="AJ23"/>
      <c r="AK23"/>
      <c r="AL23"/>
      <c r="AM23"/>
      <c r="AN23"/>
      <c r="AO23"/>
      <c r="AP23"/>
      <c r="AQ23"/>
      <c r="AR23"/>
      <c r="AS23"/>
      <c r="AT23"/>
      <c r="AU23"/>
      <c r="AV23"/>
      <c r="AW23"/>
      <c r="AX23"/>
      <c r="AY23"/>
      <c r="AZ23"/>
      <c r="BA23"/>
      <c r="BB23"/>
      <c r="BC23"/>
      <c r="BD23"/>
      <c r="BE23"/>
      <c r="BF23"/>
      <c r="BG23"/>
    </row>
    <row r="24" spans="1:59" ht="15" customHeight="1">
      <c r="A24" s="512"/>
      <c r="C24" s="3"/>
      <c r="D24" s="3"/>
      <c r="E24" s="3"/>
      <c r="F24" s="3"/>
      <c r="G24" s="3"/>
      <c r="H24" s="3"/>
      <c r="I24" s="3"/>
      <c r="J24" s="3"/>
      <c r="K24" s="3"/>
      <c r="L24" s="3"/>
      <c r="V24"/>
      <c r="W24"/>
      <c r="X24" s="21"/>
      <c r="Y24"/>
      <c r="AC24"/>
      <c r="AD24"/>
      <c r="AE24"/>
      <c r="AF24"/>
      <c r="AG24"/>
      <c r="AH24"/>
      <c r="AI24"/>
      <c r="AJ24"/>
      <c r="AK24"/>
      <c r="AL24"/>
      <c r="AM24"/>
      <c r="AN24"/>
      <c r="AO24"/>
      <c r="AP24"/>
      <c r="AQ24"/>
      <c r="AR24"/>
      <c r="AS24"/>
      <c r="AT24"/>
      <c r="AU24"/>
      <c r="AV24"/>
      <c r="AW24"/>
      <c r="AX24"/>
      <c r="AY24"/>
      <c r="AZ24"/>
      <c r="BA24"/>
      <c r="BB24"/>
      <c r="BC24"/>
      <c r="BD24"/>
      <c r="BE24"/>
      <c r="BF24"/>
      <c r="BG24"/>
    </row>
    <row r="25" spans="1:59" ht="15" customHeight="1">
      <c r="A25" s="512"/>
      <c r="C25" s="3"/>
      <c r="D25" s="3"/>
      <c r="E25" s="3"/>
      <c r="F25" s="3"/>
      <c r="G25" s="3"/>
      <c r="H25" s="3"/>
      <c r="I25" s="3"/>
      <c r="J25" s="3"/>
      <c r="K25" s="3"/>
      <c r="L25" s="3"/>
      <c r="M25" s="3"/>
      <c r="N25" s="3"/>
      <c r="V25"/>
      <c r="W25"/>
      <c r="X25" s="21"/>
      <c r="Y25"/>
      <c r="Z25"/>
      <c r="AA25"/>
      <c r="AB25"/>
      <c r="AC25"/>
      <c r="AD25"/>
      <c r="AE25"/>
      <c r="AF25"/>
      <c r="AG25"/>
      <c r="AH25"/>
      <c r="AI25"/>
      <c r="AJ25"/>
      <c r="AK25"/>
      <c r="AL25"/>
      <c r="AM25"/>
      <c r="AN25"/>
      <c r="AO25"/>
      <c r="AP25"/>
      <c r="AQ25"/>
      <c r="AR25"/>
      <c r="AS25"/>
      <c r="AT25"/>
      <c r="AU25"/>
      <c r="AV25"/>
      <c r="AW25"/>
      <c r="AX25"/>
      <c r="AY25"/>
      <c r="AZ25"/>
      <c r="BA25"/>
      <c r="BB25"/>
      <c r="BC25"/>
      <c r="BD25"/>
      <c r="BE25"/>
      <c r="BF25"/>
      <c r="BG25"/>
    </row>
    <row r="26" spans="1:59" ht="15" customHeight="1">
      <c r="A26" s="512"/>
      <c r="C26" s="3"/>
      <c r="D26" s="3"/>
      <c r="E26" s="3"/>
      <c r="F26" s="3"/>
      <c r="G26" s="3"/>
      <c r="H26" s="3"/>
      <c r="I26" s="3"/>
      <c r="J26" s="3"/>
      <c r="K26" s="3"/>
      <c r="L26" s="3"/>
      <c r="V26" s="394" t="s">
        <v>498</v>
      </c>
      <c r="W26" s="392" t="s">
        <v>75</v>
      </c>
      <c r="X26" s="423" t="s">
        <v>3</v>
      </c>
      <c r="Y26"/>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ht="15" customHeight="1">
      <c r="A27" s="512"/>
      <c r="C27" s="3"/>
      <c r="D27" s="3"/>
      <c r="E27" s="3"/>
      <c r="F27" s="3"/>
      <c r="G27" s="3"/>
      <c r="H27" s="3"/>
      <c r="I27" s="3"/>
      <c r="J27" s="3"/>
      <c r="K27" s="3"/>
      <c r="V27" s="161" t="s">
        <v>11</v>
      </c>
      <c r="W27" s="166">
        <v>44</v>
      </c>
      <c r="X27" s="419">
        <v>0.17959183673469387</v>
      </c>
      <c r="Y27"/>
      <c r="Z27"/>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ht="15" customHeight="1">
      <c r="A28" s="512"/>
      <c r="C28" s="3"/>
      <c r="D28" s="3"/>
      <c r="E28" s="3"/>
      <c r="F28" s="3"/>
      <c r="G28" s="3"/>
      <c r="H28" s="3"/>
      <c r="I28" s="3"/>
      <c r="J28" s="3"/>
      <c r="K28" s="3"/>
      <c r="L28" s="267" t="s">
        <v>78</v>
      </c>
      <c r="M28" s="320">
        <f>AC23</f>
        <v>245.5</v>
      </c>
      <c r="N28" s="3"/>
      <c r="V28" s="161" t="s">
        <v>12</v>
      </c>
      <c r="W28" s="166">
        <v>201</v>
      </c>
      <c r="X28" s="419">
        <v>0.82040816326530608</v>
      </c>
      <c r="Y28"/>
      <c r="Z28"/>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ht="15" customHeight="1">
      <c r="A29" s="512"/>
      <c r="C29" s="3"/>
      <c r="D29" s="3"/>
      <c r="E29" s="3"/>
      <c r="F29" s="3"/>
      <c r="G29" s="3"/>
      <c r="H29" s="3"/>
      <c r="I29" s="3"/>
      <c r="J29" s="3"/>
      <c r="K29" s="3"/>
      <c r="L29" s="3"/>
      <c r="M29" s="3"/>
      <c r="N29" s="3"/>
      <c r="V29" s="161" t="s">
        <v>253</v>
      </c>
      <c r="W29" s="166">
        <v>0</v>
      </c>
      <c r="X29" s="419">
        <v>0</v>
      </c>
      <c r="Y29"/>
      <c r="Z29"/>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ht="15" customHeight="1">
      <c r="A30" s="512"/>
      <c r="C30" s="3"/>
      <c r="D30" s="3"/>
      <c r="E30" s="3"/>
      <c r="F30" s="3"/>
      <c r="G30" s="3"/>
      <c r="H30" s="3"/>
      <c r="I30" s="3"/>
      <c r="J30" s="3"/>
      <c r="K30" s="3"/>
      <c r="L30" s="3"/>
      <c r="M30" s="3"/>
      <c r="N30" s="3"/>
      <c r="V30" s="3"/>
      <c r="W30" s="3"/>
      <c r="X30" s="21"/>
      <c r="Y30"/>
      <c r="Z30"/>
      <c r="AA30"/>
      <c r="AB30"/>
      <c r="AC30"/>
      <c r="AD30"/>
      <c r="AE30"/>
      <c r="AF30"/>
      <c r="AG30"/>
      <c r="AH30"/>
      <c r="AI30"/>
      <c r="AJ30"/>
      <c r="AK30"/>
      <c r="AL30"/>
      <c r="AM30"/>
      <c r="AN30"/>
      <c r="AO30"/>
      <c r="AP30"/>
      <c r="AQ30"/>
      <c r="AR30"/>
      <c r="AS30"/>
      <c r="AT30"/>
      <c r="AU30"/>
      <c r="AV30"/>
      <c r="AW30"/>
      <c r="AX30"/>
      <c r="AY30"/>
      <c r="AZ30"/>
      <c r="BA30"/>
      <c r="BB30"/>
      <c r="BC30"/>
      <c r="BD30"/>
      <c r="BE30"/>
      <c r="BF30"/>
      <c r="BG30"/>
    </row>
    <row r="31" spans="1:59" ht="15" customHeight="1">
      <c r="C31" s="3"/>
      <c r="D31" s="3"/>
      <c r="E31" s="3"/>
      <c r="F31" s="3"/>
      <c r="G31" s="3"/>
      <c r="H31" s="3"/>
      <c r="I31" s="3"/>
      <c r="J31" s="3"/>
      <c r="K31" s="3"/>
      <c r="L31" s="3"/>
      <c r="M31" s="3"/>
      <c r="N31" s="3"/>
      <c r="V31" s="3"/>
      <c r="W31" s="395" t="s">
        <v>79</v>
      </c>
      <c r="X31" s="424">
        <v>245</v>
      </c>
      <c r="Y31"/>
      <c r="Z31"/>
      <c r="AA31"/>
      <c r="AB31"/>
      <c r="AC31"/>
      <c r="AD31"/>
      <c r="AE31"/>
      <c r="AF31"/>
      <c r="AG31"/>
      <c r="AH31"/>
      <c r="AI31"/>
      <c r="AJ31"/>
      <c r="AK31"/>
      <c r="AL31"/>
      <c r="AM31"/>
      <c r="AN31"/>
      <c r="AO31"/>
      <c r="AP31"/>
      <c r="AQ31"/>
      <c r="AR31"/>
      <c r="AS31"/>
      <c r="AT31"/>
      <c r="AU31"/>
      <c r="AV31"/>
      <c r="AW31"/>
      <c r="AX31"/>
      <c r="AY31"/>
      <c r="AZ31"/>
      <c r="BA31"/>
      <c r="BB31"/>
      <c r="BC31"/>
      <c r="BD31"/>
      <c r="BE31"/>
      <c r="BF31"/>
      <c r="BG31"/>
    </row>
    <row r="32" spans="1:59" ht="15" customHeight="1">
      <c r="C32" s="3"/>
      <c r="D32" s="3"/>
      <c r="E32" s="3"/>
      <c r="F32" s="3"/>
      <c r="G32" s="3"/>
      <c r="H32" s="3"/>
      <c r="I32" s="3"/>
      <c r="J32" s="3"/>
      <c r="K32" s="3"/>
      <c r="L32" s="3"/>
      <c r="M32" s="3"/>
      <c r="N32" s="3"/>
      <c r="V32"/>
      <c r="W32"/>
      <c r="X32" s="21"/>
      <c r="Y32"/>
      <c r="Z32"/>
      <c r="AA32"/>
      <c r="AB32"/>
      <c r="AC32"/>
      <c r="AD32"/>
      <c r="AE32"/>
      <c r="AF32"/>
      <c r="AG32"/>
      <c r="AH32"/>
      <c r="AI32"/>
      <c r="AJ32"/>
      <c r="AK32"/>
      <c r="AL32"/>
      <c r="AM32"/>
      <c r="AN32"/>
      <c r="AO32"/>
      <c r="AP32"/>
      <c r="AQ32"/>
      <c r="AR32"/>
      <c r="AS32"/>
      <c r="AT32"/>
      <c r="AU32"/>
      <c r="AV32"/>
      <c r="AW32"/>
      <c r="AX32"/>
      <c r="AY32"/>
      <c r="AZ32"/>
      <c r="BA32"/>
      <c r="BB32"/>
      <c r="BC32"/>
      <c r="BD32"/>
      <c r="BE32"/>
      <c r="BF32"/>
      <c r="BG32"/>
    </row>
    <row r="33" spans="3:59" ht="15" customHeight="1">
      <c r="C33" s="3"/>
      <c r="D33" s="3"/>
      <c r="E33" s="3"/>
      <c r="F33" s="3"/>
      <c r="G33" s="3"/>
      <c r="H33" s="3"/>
      <c r="I33" s="3"/>
      <c r="J33" s="3"/>
      <c r="K33" s="3"/>
      <c r="L33" s="3"/>
      <c r="M33" s="3"/>
      <c r="N33" s="3"/>
      <c r="V33"/>
      <c r="W33"/>
      <c r="X33" s="21"/>
      <c r="Y33"/>
      <c r="Z33"/>
      <c r="AA33"/>
      <c r="AB33"/>
      <c r="AC33"/>
      <c r="AD33"/>
      <c r="AE33"/>
      <c r="AF33"/>
      <c r="AG33"/>
      <c r="AH33"/>
      <c r="AI33"/>
      <c r="AJ33"/>
      <c r="AK33"/>
      <c r="AL33"/>
      <c r="AM33"/>
      <c r="AN33"/>
      <c r="AO33"/>
      <c r="AP33"/>
      <c r="AQ33"/>
      <c r="AR33"/>
      <c r="AS33"/>
      <c r="AT33"/>
      <c r="AU33"/>
      <c r="AV33"/>
      <c r="AW33"/>
      <c r="AX33"/>
      <c r="AY33"/>
      <c r="AZ33"/>
      <c r="BA33"/>
      <c r="BB33"/>
      <c r="BC33"/>
      <c r="BD33"/>
      <c r="BE33"/>
      <c r="BF33"/>
      <c r="BG33"/>
    </row>
    <row r="34" spans="3:59" ht="15" customHeight="1">
      <c r="C34" s="3"/>
      <c r="D34" s="3"/>
      <c r="E34" s="3"/>
      <c r="F34" s="3"/>
      <c r="G34" s="3"/>
      <c r="H34" s="3"/>
      <c r="I34" s="3"/>
      <c r="J34" s="3"/>
      <c r="K34" s="3"/>
      <c r="L34" s="3"/>
      <c r="M34" s="3"/>
      <c r="N34" s="3"/>
      <c r="V34" s="391" t="s">
        <v>499</v>
      </c>
      <c r="W34" s="392" t="s">
        <v>75</v>
      </c>
      <c r="X34" s="423" t="s">
        <v>3</v>
      </c>
      <c r="Y34"/>
      <c r="Z34"/>
      <c r="AA34"/>
      <c r="AB34"/>
      <c r="AC34"/>
      <c r="AD34"/>
      <c r="AE34"/>
      <c r="AF34"/>
      <c r="AG34"/>
      <c r="AH34"/>
      <c r="AI34"/>
      <c r="AJ34"/>
      <c r="AK34"/>
      <c r="AL34"/>
      <c r="AM34"/>
      <c r="AN34"/>
      <c r="AO34"/>
      <c r="AP34"/>
      <c r="AQ34"/>
      <c r="AR34"/>
      <c r="AS34"/>
      <c r="AT34"/>
      <c r="AU34"/>
      <c r="AV34"/>
      <c r="AW34"/>
      <c r="AX34"/>
      <c r="AY34"/>
      <c r="AZ34"/>
      <c r="BA34"/>
      <c r="BB34"/>
      <c r="BC34"/>
      <c r="BD34"/>
      <c r="BE34"/>
      <c r="BF34"/>
      <c r="BG34"/>
    </row>
    <row r="35" spans="3:59" ht="15" customHeight="1">
      <c r="C35" s="3"/>
      <c r="D35" s="3"/>
      <c r="E35" s="3"/>
      <c r="F35" s="3"/>
      <c r="G35" s="3"/>
      <c r="H35" s="3"/>
      <c r="I35" s="3"/>
      <c r="J35" s="3"/>
      <c r="K35" s="3"/>
      <c r="L35" s="3"/>
      <c r="M35" s="3"/>
      <c r="N35" s="3"/>
      <c r="V35" s="161" t="s">
        <v>11</v>
      </c>
      <c r="W35" s="166">
        <v>26</v>
      </c>
      <c r="X35" s="419">
        <v>0.10612244897959183</v>
      </c>
      <c r="Y35"/>
      <c r="Z35"/>
      <c r="AA35"/>
      <c r="AB35"/>
      <c r="AC35"/>
      <c r="AD35"/>
      <c r="AE35"/>
      <c r="AF35"/>
      <c r="AG35"/>
      <c r="AH35"/>
      <c r="AI35"/>
      <c r="AJ35"/>
      <c r="AK35"/>
      <c r="AL35"/>
      <c r="AM35"/>
      <c r="AN35"/>
      <c r="AO35"/>
      <c r="AP35"/>
      <c r="AQ35"/>
      <c r="AR35"/>
      <c r="AS35"/>
      <c r="AT35"/>
      <c r="AU35"/>
      <c r="AV35"/>
      <c r="AW35"/>
      <c r="AX35"/>
      <c r="AY35"/>
      <c r="AZ35"/>
      <c r="BA35"/>
      <c r="BB35"/>
      <c r="BC35"/>
      <c r="BD35"/>
      <c r="BE35"/>
      <c r="BF35"/>
      <c r="BG35"/>
    </row>
    <row r="36" spans="3:59" ht="15" customHeight="1">
      <c r="C36" s="3"/>
      <c r="D36" s="3"/>
      <c r="E36" s="3"/>
      <c r="F36" s="3"/>
      <c r="G36" s="3"/>
      <c r="H36" s="3"/>
      <c r="I36" s="3"/>
      <c r="J36" s="3"/>
      <c r="K36" s="3"/>
      <c r="L36" s="3"/>
      <c r="M36" s="3"/>
      <c r="N36" s="3"/>
      <c r="V36" s="161" t="s">
        <v>12</v>
      </c>
      <c r="W36" s="166">
        <v>219</v>
      </c>
      <c r="X36" s="419">
        <v>0.89387755102040811</v>
      </c>
      <c r="Y36"/>
      <c r="Z36"/>
      <c r="AA36"/>
      <c r="AB36"/>
      <c r="AC36"/>
      <c r="AD36"/>
      <c r="AE36"/>
      <c r="AF36"/>
      <c r="AG36"/>
      <c r="AH36"/>
      <c r="AI36"/>
      <c r="AJ36"/>
      <c r="AK36"/>
      <c r="AL36"/>
      <c r="AM36"/>
      <c r="AN36"/>
      <c r="AO36"/>
      <c r="AP36"/>
      <c r="AQ36"/>
      <c r="AR36"/>
      <c r="AS36"/>
      <c r="AT36"/>
      <c r="AU36"/>
      <c r="AV36"/>
      <c r="AW36"/>
      <c r="AX36"/>
      <c r="AY36"/>
      <c r="AZ36"/>
      <c r="BA36"/>
      <c r="BB36"/>
      <c r="BC36"/>
      <c r="BD36"/>
      <c r="BE36"/>
      <c r="BF36"/>
      <c r="BG36"/>
    </row>
    <row r="37" spans="3:59" ht="15" customHeight="1">
      <c r="C37" s="3"/>
      <c r="D37" s="3"/>
      <c r="E37" s="3"/>
      <c r="F37" s="3"/>
      <c r="G37" s="3"/>
      <c r="H37" s="3"/>
      <c r="I37" s="3"/>
      <c r="J37" s="3"/>
      <c r="K37" s="3"/>
      <c r="L37" s="3"/>
      <c r="M37" s="3"/>
      <c r="N37" s="3"/>
      <c r="V37" s="161" t="s">
        <v>253</v>
      </c>
      <c r="W37" s="166">
        <v>0</v>
      </c>
      <c r="X37" s="419">
        <v>0</v>
      </c>
      <c r="Y37"/>
      <c r="Z37"/>
      <c r="AA37"/>
      <c r="AB37"/>
      <c r="AC37"/>
      <c r="AD37"/>
      <c r="AE37"/>
      <c r="AF37"/>
      <c r="AG37"/>
      <c r="AH37"/>
      <c r="AI37"/>
      <c r="AJ37"/>
      <c r="AK37"/>
      <c r="AL37"/>
      <c r="AM37"/>
      <c r="AN37"/>
      <c r="AO37"/>
      <c r="AP37"/>
      <c r="AQ37"/>
      <c r="AR37"/>
      <c r="AS37"/>
      <c r="AT37"/>
      <c r="AU37"/>
      <c r="AV37"/>
      <c r="AW37"/>
      <c r="AX37"/>
      <c r="AY37"/>
      <c r="AZ37"/>
      <c r="BA37"/>
      <c r="BB37"/>
      <c r="BC37"/>
      <c r="BD37"/>
      <c r="BE37"/>
      <c r="BF37"/>
      <c r="BG37"/>
    </row>
    <row r="38" spans="3:59" ht="15" customHeight="1">
      <c r="V38" s="3"/>
      <c r="W38" s="3"/>
      <c r="X38" s="3"/>
      <c r="Y38"/>
      <c r="Z38"/>
      <c r="AA38"/>
      <c r="AB38"/>
      <c r="AC38"/>
      <c r="AD38"/>
      <c r="AE38"/>
      <c r="AF38"/>
      <c r="AG38"/>
      <c r="AH38"/>
      <c r="AI38"/>
      <c r="AJ38"/>
      <c r="AK38"/>
      <c r="AL38"/>
      <c r="AM38"/>
      <c r="AN38"/>
      <c r="AO38"/>
      <c r="AP38"/>
      <c r="AQ38"/>
      <c r="AR38"/>
      <c r="AS38"/>
      <c r="AT38"/>
      <c r="AU38"/>
      <c r="AV38"/>
      <c r="AW38"/>
      <c r="AX38"/>
      <c r="AY38"/>
      <c r="AZ38"/>
      <c r="BA38"/>
      <c r="BB38"/>
      <c r="BC38"/>
      <c r="BD38"/>
      <c r="BE38"/>
      <c r="BF38"/>
      <c r="BG38"/>
    </row>
    <row r="39" spans="3:59" ht="15" customHeight="1">
      <c r="C39" s="22"/>
      <c r="D39" s="22"/>
      <c r="E39" s="22"/>
      <c r="F39" s="22"/>
      <c r="V39" s="3"/>
      <c r="W39" s="395" t="s">
        <v>79</v>
      </c>
      <c r="X39" s="426">
        <v>245</v>
      </c>
      <c r="Y39"/>
      <c r="Z39"/>
      <c r="AA39"/>
      <c r="AB39"/>
      <c r="AC39"/>
      <c r="AD39"/>
      <c r="AE39"/>
      <c r="AF39"/>
      <c r="AG39"/>
      <c r="AH39"/>
      <c r="AI39"/>
      <c r="AJ39"/>
      <c r="AK39"/>
      <c r="AL39"/>
      <c r="AM39"/>
      <c r="AN39"/>
      <c r="AO39"/>
      <c r="AP39"/>
      <c r="AQ39"/>
      <c r="AR39"/>
      <c r="AS39"/>
      <c r="AT39"/>
      <c r="AU39"/>
      <c r="AV39"/>
      <c r="AW39"/>
      <c r="AX39"/>
      <c r="AY39"/>
      <c r="AZ39"/>
      <c r="BA39"/>
      <c r="BB39"/>
      <c r="BC39"/>
      <c r="BD39"/>
      <c r="BE39"/>
      <c r="BF39"/>
      <c r="BG39"/>
    </row>
    <row r="40" spans="3:59" ht="14.25" customHeight="1">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row>
    <row r="41" spans="3:59" ht="14.25" customHeight="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row>
    <row r="42" spans="3:59" ht="14.25" customHeight="1">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row>
    <row r="43" spans="3:59" ht="14.25" customHeight="1">
      <c r="H43" s="2" t="s">
        <v>222</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row>
    <row r="44" spans="3:59" ht="14.25" customHeight="1">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row>
    <row r="45" spans="3:59" ht="14.25" customHeight="1">
      <c r="P45" s="4"/>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row>
    <row r="46" spans="3:59" ht="14.25" customHeight="1">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row>
    <row r="47" spans="3:59" ht="14.25" customHeight="1">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row>
    <row r="48" spans="3:59" ht="14.25" customHeight="1">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row>
    <row r="49" spans="3:59" ht="14.25" customHeight="1">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row>
    <row r="50" spans="3:59" ht="14.25" customHeight="1">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row>
    <row r="51" spans="3:59" ht="14.25" customHeight="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row>
    <row r="52" spans="3:59">
      <c r="H52" s="36"/>
      <c r="I52" s="36"/>
      <c r="J52" s="36"/>
      <c r="K52" s="37"/>
      <c r="L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row>
    <row r="53" spans="3:59">
      <c r="C53" s="4"/>
      <c r="D53" s="1"/>
      <c r="E53" s="1"/>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row>
    <row r="54" spans="3:59">
      <c r="C54" s="1"/>
      <c r="D54" s="1"/>
      <c r="E54" s="1"/>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row>
    <row r="55" spans="3:59">
      <c r="C55" s="1"/>
      <c r="D55" s="1"/>
      <c r="E55" s="1"/>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row>
    <row r="56" spans="3:59">
      <c r="C56" s="4"/>
      <c r="D56" s="4"/>
      <c r="E56" s="4"/>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row>
    <row r="57" spans="3:59">
      <c r="C57" s="4"/>
      <c r="D57" s="4"/>
      <c r="E57" s="4"/>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3:59">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3: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3:59">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3:59">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3:59">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row>
    <row r="63" spans="3:59">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row>
    <row r="64" spans="3:59">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row>
    <row r="65" spans="17:59">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row>
    <row r="66" spans="17:59">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row>
    <row r="67" spans="17:59">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7:59">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7:5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7:59">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7:59">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row>
    <row r="72" spans="17:59">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row>
    <row r="73" spans="17:59">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row>
    <row r="74" spans="17:59">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row>
    <row r="75" spans="17:59">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row>
    <row r="76" spans="17:59">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row>
    <row r="77" spans="17:59">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row>
    <row r="78" spans="17:59">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row>
    <row r="79" spans="17:5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row>
    <row r="80" spans="17:59">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row>
    <row r="81" spans="17:59">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row>
    <row r="82" spans="17:59">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row>
    <row r="83" spans="17:59">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row>
    <row r="84" spans="17:59">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row>
    <row r="85" spans="17:59">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row>
    <row r="86" spans="17:59">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row>
    <row r="87" spans="17:59">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row>
    <row r="88" spans="17:59">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row>
    <row r="89" spans="17:5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row>
    <row r="90" spans="17:59">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row>
    <row r="91" spans="17:59">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row>
    <row r="92" spans="17:59">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row>
    <row r="93" spans="17:59">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7:59">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7:59">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7:59">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7:59">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7:59">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7:5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7:59">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7:59">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sheetData>
  <sheetProtection algorithmName="SHA-512" hashValue="nk//C7UhMXtbB5Cv5GBm+TN8mv1grzbInX59LjNsrf9O3M9d3ncO2hn429+Ohtf0v+szY8+2x2R0UA69FwTGmw==" saltValue="dO3tUcRWf0MQQ2ejOERIjg==" spinCount="100000" sheet="1" objects="1" scenarios="1" selectLockedCells="1" selectUnlockedCells="1"/>
  <mergeCells count="6">
    <mergeCell ref="A2:N2"/>
    <mergeCell ref="H9:M9"/>
    <mergeCell ref="H6:M7"/>
    <mergeCell ref="F6:G7"/>
    <mergeCell ref="L10:L11"/>
    <mergeCell ref="M10:M11"/>
  </mergeCells>
  <pageMargins left="0.25" right="0.25" top="0.75" bottom="0.75" header="0.3" footer="0.3"/>
  <pageSetup paperSize="5" orientation="landscape" r:id="rId1"/>
  <drawing r:id="rId2"/>
  <tableParts count="7">
    <tablePart r:id="rId3"/>
    <tablePart r:id="rId4"/>
    <tablePart r:id="rId5"/>
    <tablePart r:id="rId6"/>
    <tablePart r:id="rId7"/>
    <tablePart r:id="rId8"/>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Y88"/>
  <sheetViews>
    <sheetView showGridLines="0" showRowColHeaders="0" topLeftCell="A4" zoomScale="80" zoomScaleNormal="80" zoomScaleSheetLayoutView="80" workbookViewId="0">
      <selection activeCell="E4" sqref="E4"/>
    </sheetView>
  </sheetViews>
  <sheetFormatPr defaultColWidth="9.8984375" defaultRowHeight="11.4"/>
  <cols>
    <col min="1" max="1" width="24.59765625" style="248" customWidth="1"/>
    <col min="2" max="2" width="3.69921875" style="248" customWidth="1"/>
    <col min="3" max="3" width="38.69921875" style="42" customWidth="1"/>
    <col min="4" max="4" width="7.296875" style="42" customWidth="1"/>
    <col min="5" max="5" width="28.3984375" style="42" customWidth="1"/>
    <col min="6" max="6" width="9.09765625" style="42" customWidth="1"/>
    <col min="7" max="7" width="5.296875" style="42" customWidth="1"/>
    <col min="8" max="8" width="11" style="42" customWidth="1"/>
    <col min="9" max="9" width="40.296875" style="42" customWidth="1"/>
    <col min="10" max="10" width="5.8984375" style="42" customWidth="1"/>
    <col min="11" max="11" width="1.09765625" style="42" customWidth="1"/>
    <col min="12" max="12" width="5" style="42" customWidth="1"/>
    <col min="13" max="13" width="44.5" style="42" hidden="1" customWidth="1"/>
    <col min="14" max="14" width="15.296875" style="42" hidden="1" customWidth="1"/>
    <col min="15" max="15" width="15" style="42" hidden="1" customWidth="1"/>
    <col min="16" max="16" width="12.3984375" style="42" hidden="1" customWidth="1"/>
    <col min="17" max="17" width="4.09765625" style="42" hidden="1" customWidth="1"/>
    <col min="18" max="18" width="82.69921875" style="42" hidden="1" customWidth="1"/>
    <col min="19" max="19" width="16.5" style="42" hidden="1" customWidth="1"/>
    <col min="20" max="20" width="10.09765625" style="42" hidden="1" customWidth="1"/>
    <col min="21" max="21" width="10.3984375" style="42" hidden="1" customWidth="1"/>
    <col min="22" max="22" width="11.09765625" style="42" hidden="1" customWidth="1"/>
    <col min="23" max="23" width="18" style="42" hidden="1" customWidth="1"/>
    <col min="24" max="24" width="19.3984375" style="42" hidden="1" customWidth="1"/>
    <col min="25" max="25" width="12.09765625" style="42" hidden="1" customWidth="1"/>
    <col min="26" max="26" width="12.09765625" style="42" customWidth="1"/>
    <col min="27" max="16384" width="9.8984375" style="42"/>
  </cols>
  <sheetData>
    <row r="1" spans="1:25" ht="64.95" customHeight="1" thickBot="1">
      <c r="A1" s="510"/>
      <c r="B1" s="61"/>
      <c r="C1" s="61"/>
      <c r="D1" s="61"/>
      <c r="E1" s="61"/>
      <c r="F1" s="61"/>
      <c r="G1" s="61"/>
      <c r="H1" s="61"/>
      <c r="I1" s="61"/>
      <c r="J1" s="61"/>
      <c r="K1" s="62" t="s">
        <v>1</v>
      </c>
      <c r="W1" s="46" t="s">
        <v>81</v>
      </c>
    </row>
    <row r="2" spans="1:25" ht="18" customHeight="1">
      <c r="A2" s="626" t="s">
        <v>233</v>
      </c>
      <c r="B2" s="626"/>
      <c r="C2" s="626"/>
      <c r="D2" s="626"/>
      <c r="E2" s="626"/>
      <c r="F2" s="626"/>
      <c r="G2" s="626"/>
      <c r="H2" s="626"/>
      <c r="I2" s="626"/>
      <c r="J2" s="626"/>
      <c r="K2" s="626"/>
      <c r="M2" s="175" t="s">
        <v>134</v>
      </c>
      <c r="N2" s="176" t="s">
        <v>3</v>
      </c>
      <c r="O2" s="177" t="s">
        <v>75</v>
      </c>
      <c r="P2" s="240" t="s">
        <v>218</v>
      </c>
      <c r="R2" s="151" t="s">
        <v>35</v>
      </c>
      <c r="S2" s="152" t="s">
        <v>3</v>
      </c>
      <c r="T2" s="152" t="s">
        <v>75</v>
      </c>
      <c r="U2" s="169" t="s">
        <v>126</v>
      </c>
      <c r="W2" s="89" t="s">
        <v>624</v>
      </c>
      <c r="X2" s="91">
        <v>7</v>
      </c>
    </row>
    <row r="3" spans="1:25" ht="15" customHeight="1">
      <c r="A3" s="522"/>
      <c r="F3" s="3"/>
      <c r="M3" s="174" t="s">
        <v>141</v>
      </c>
      <c r="N3" s="94">
        <v>0.64084507042253525</v>
      </c>
      <c r="O3" s="150">
        <v>91</v>
      </c>
      <c r="P3" s="235">
        <v>1</v>
      </c>
      <c r="R3" s="174" t="s">
        <v>322</v>
      </c>
      <c r="S3" s="343">
        <v>0.92571428571428571</v>
      </c>
      <c r="T3" s="91">
        <v>162</v>
      </c>
      <c r="U3" s="168">
        <v>175</v>
      </c>
      <c r="W3" s="89" t="s">
        <v>625</v>
      </c>
      <c r="X3" s="91">
        <v>1</v>
      </c>
    </row>
    <row r="4" spans="1:25" ht="19.5" customHeight="1">
      <c r="A4" s="513"/>
      <c r="E4" s="358" t="s">
        <v>624</v>
      </c>
      <c r="F4" s="346" t="s">
        <v>79</v>
      </c>
      <c r="G4" s="347">
        <f>T15</f>
        <v>240</v>
      </c>
      <c r="K4" s="63"/>
      <c r="M4" s="174" t="s">
        <v>145</v>
      </c>
      <c r="N4" s="94">
        <v>0.37323943661971831</v>
      </c>
      <c r="O4" s="150">
        <v>53</v>
      </c>
      <c r="P4" s="150">
        <v>6</v>
      </c>
      <c r="R4" s="158" t="s">
        <v>33</v>
      </c>
      <c r="S4" s="144">
        <v>0.92</v>
      </c>
      <c r="T4" s="91">
        <v>161</v>
      </c>
      <c r="U4" s="168">
        <v>175</v>
      </c>
      <c r="W4" s="89" t="s">
        <v>626</v>
      </c>
      <c r="X4" s="91">
        <v>2</v>
      </c>
    </row>
    <row r="5" spans="1:25" ht="38.549999999999997" customHeight="1">
      <c r="A5" s="522"/>
      <c r="D5" s="50"/>
      <c r="H5" s="50"/>
      <c r="I5" s="627" t="s">
        <v>517</v>
      </c>
      <c r="J5" s="628"/>
      <c r="M5" s="174" t="s">
        <v>144</v>
      </c>
      <c r="N5" s="94">
        <v>0.20422535211267606</v>
      </c>
      <c r="O5" s="150">
        <v>29</v>
      </c>
      <c r="P5" s="150">
        <v>5</v>
      </c>
      <c r="R5" s="158" t="s">
        <v>31</v>
      </c>
      <c r="S5" s="144">
        <v>0.90857142857142859</v>
      </c>
      <c r="T5" s="91">
        <v>159</v>
      </c>
      <c r="U5" s="168">
        <v>175</v>
      </c>
      <c r="W5" s="89" t="s">
        <v>0</v>
      </c>
      <c r="X5" s="91">
        <v>4</v>
      </c>
    </row>
    <row r="6" spans="1:25" ht="27" customHeight="1">
      <c r="A6" s="514"/>
      <c r="B6" s="51"/>
      <c r="D6" s="50"/>
      <c r="H6" s="50"/>
      <c r="I6" s="148" t="str">
        <f t="shared" ref="I6:J11" si="0">R3</f>
        <v>Sexual violence resources</v>
      </c>
      <c r="J6" s="136">
        <f t="shared" si="0"/>
        <v>0.92571428571428571</v>
      </c>
      <c r="M6" s="174" t="s">
        <v>146</v>
      </c>
      <c r="N6" s="94">
        <v>0.13380281690140844</v>
      </c>
      <c r="O6" s="150">
        <v>19</v>
      </c>
      <c r="P6" s="150">
        <v>7</v>
      </c>
      <c r="R6" s="158" t="s">
        <v>34</v>
      </c>
      <c r="S6" s="144">
        <v>0.89142857142857146</v>
      </c>
      <c r="T6" s="91">
        <v>156</v>
      </c>
      <c r="U6" s="168">
        <v>175</v>
      </c>
    </row>
    <row r="7" spans="1:25" ht="27" customHeight="1">
      <c r="A7" s="513"/>
      <c r="D7" s="53"/>
      <c r="H7" s="54"/>
      <c r="I7" s="241" t="str">
        <f t="shared" si="0"/>
        <v>Reporting an incident of sexual violence</v>
      </c>
      <c r="J7" s="135">
        <f t="shared" si="0"/>
        <v>0.92</v>
      </c>
      <c r="M7" s="174" t="s">
        <v>29</v>
      </c>
      <c r="N7" s="94">
        <v>0.11971830985915492</v>
      </c>
      <c r="O7" s="150">
        <v>17</v>
      </c>
      <c r="P7" s="150">
        <v>8</v>
      </c>
      <c r="R7" s="159" t="s">
        <v>32</v>
      </c>
      <c r="S7" s="170">
        <v>0.86285714285714288</v>
      </c>
      <c r="T7" s="171">
        <v>151</v>
      </c>
      <c r="U7" s="168">
        <v>175</v>
      </c>
      <c r="W7" s="89"/>
      <c r="X7" s="91"/>
    </row>
    <row r="8" spans="1:25" ht="27" customHeight="1">
      <c r="A8" s="513"/>
      <c r="D8" s="56"/>
      <c r="I8" s="148" t="str">
        <f t="shared" si="0"/>
        <v>The definition of sexual violence</v>
      </c>
      <c r="J8" s="136">
        <f t="shared" si="0"/>
        <v>0.90857142857142859</v>
      </c>
      <c r="M8" s="174" t="s">
        <v>0</v>
      </c>
      <c r="N8" s="94">
        <v>5.6338028169014086E-2</v>
      </c>
      <c r="O8" s="150">
        <v>8</v>
      </c>
      <c r="P8" s="150">
        <v>9</v>
      </c>
      <c r="R8" s="159" t="s">
        <v>321</v>
      </c>
      <c r="S8" s="170">
        <v>0.83908045977011492</v>
      </c>
      <c r="T8" s="171">
        <v>146</v>
      </c>
      <c r="U8" s="168">
        <v>174</v>
      </c>
      <c r="W8" s="89"/>
      <c r="X8" s="91"/>
    </row>
    <row r="9" spans="1:25" s="52" customFormat="1" ht="27" customHeight="1">
      <c r="A9" s="515"/>
      <c r="B9" s="249"/>
      <c r="D9" s="58"/>
      <c r="I9" s="241" t="str">
        <f t="shared" si="0"/>
        <v>Sexual violence prevention strategies (e.g., asking for consent, responsible alcohol use)</v>
      </c>
      <c r="J9" s="135">
        <f t="shared" si="0"/>
        <v>0.89142857142857146</v>
      </c>
      <c r="M9" s="174" t="s">
        <v>143</v>
      </c>
      <c r="N9" s="94"/>
      <c r="O9" s="150"/>
      <c r="P9" s="150"/>
      <c r="R9" s="55"/>
      <c r="S9" s="66"/>
      <c r="T9" s="114" t="s">
        <v>78</v>
      </c>
      <c r="U9" s="427">
        <v>174.83333333333334</v>
      </c>
    </row>
    <row r="10" spans="1:25" s="52" customFormat="1" ht="27" customHeight="1">
      <c r="A10" s="523"/>
      <c r="B10" s="249"/>
      <c r="D10" s="58"/>
      <c r="I10" s="148" t="str">
        <f t="shared" si="0"/>
        <v>The school's procedures for investigating an incident of sexual violence</v>
      </c>
      <c r="J10" s="136">
        <f t="shared" si="0"/>
        <v>0.86285714285714288</v>
      </c>
      <c r="M10" s="174" t="s">
        <v>142</v>
      </c>
      <c r="N10" s="94"/>
      <c r="O10" s="150"/>
      <c r="P10" s="150"/>
      <c r="R10" s="42"/>
      <c r="S10" s="42"/>
      <c r="T10" s="42"/>
      <c r="U10" s="47"/>
    </row>
    <row r="11" spans="1:25" s="52" customFormat="1" ht="27" customHeight="1">
      <c r="A11" s="523"/>
      <c r="B11" s="249"/>
      <c r="I11" s="241" t="str">
        <f t="shared" si="0"/>
        <v>Bystander intervention skills</v>
      </c>
      <c r="J11" s="135">
        <f t="shared" si="0"/>
        <v>0.83908045977011492</v>
      </c>
      <c r="M11" s="178" t="s">
        <v>605</v>
      </c>
      <c r="N11" s="184"/>
      <c r="O11" s="156"/>
      <c r="P11" s="156"/>
      <c r="R11" s="139" t="s">
        <v>30</v>
      </c>
      <c r="S11" s="139" t="str">
        <f>E4</f>
        <v>All Levels</v>
      </c>
      <c r="T11" s="140">
        <f>VLOOKUP(S11,W$2:X$8, 2,0)</f>
        <v>7</v>
      </c>
    </row>
    <row r="12" spans="1:25" s="52" customFormat="1" ht="15" customHeight="1">
      <c r="A12" s="523"/>
      <c r="B12" s="249"/>
      <c r="I12" s="344" t="s">
        <v>78</v>
      </c>
      <c r="J12" s="345">
        <f>U9</f>
        <v>174.83333333333334</v>
      </c>
      <c r="M12" s="42"/>
      <c r="N12" s="42"/>
      <c r="O12" s="42"/>
      <c r="P12" s="42"/>
      <c r="R12" s="90" t="s">
        <v>11</v>
      </c>
      <c r="S12" s="109">
        <f>T12/T$15</f>
        <v>0.74583333333333335</v>
      </c>
      <c r="T12" s="91">
        <f>IF($T$11=7, V20, IF($T$11=1, V28, IF($T$11=2, V34, IF($T$11=3, V40, IF($T$11=4, V46, IF($T$11=5, V52, IF($T$11=6, V58,"")))))))</f>
        <v>179</v>
      </c>
    </row>
    <row r="13" spans="1:25" s="52" customFormat="1" ht="15" customHeight="1">
      <c r="A13" s="523"/>
      <c r="B13" s="249"/>
      <c r="M13" s="297" t="s">
        <v>79</v>
      </c>
      <c r="N13" s="80">
        <v>142</v>
      </c>
      <c r="O13" s="42"/>
      <c r="P13" s="42"/>
      <c r="R13" s="91" t="s">
        <v>12</v>
      </c>
      <c r="S13" s="109">
        <f>T13/T$15</f>
        <v>8.3333333333333329E-2</v>
      </c>
      <c r="T13" s="91">
        <f>IF($T$11=7, V21, IF($T$11=1, V29, IF($T$11=2, V35, IF($T$11=3, V41, IF($T$11=4, V47, IF($T$11=5, V53, IF($T$11=6, V59,"")))))))</f>
        <v>20</v>
      </c>
    </row>
    <row r="14" spans="1:25" s="52" customFormat="1" ht="15" customHeight="1">
      <c r="A14" s="523"/>
      <c r="B14" s="249"/>
      <c r="R14" s="91" t="s">
        <v>29</v>
      </c>
      <c r="S14" s="109">
        <f>T14/T$15</f>
        <v>0.17083333333333334</v>
      </c>
      <c r="T14" s="91">
        <f>IF($T$11=7, V23, IF($T$11=1, V30, IF($T$11=2, V36, IF($T$11=3, V42, IF($T$11=4, V48, IF($T$11=5, V54, IF($T$11=6, V60,"")))))))</f>
        <v>41</v>
      </c>
    </row>
    <row r="15" spans="1:25" ht="30" customHeight="1">
      <c r="A15" s="522"/>
      <c r="E15" s="630" t="s">
        <v>632</v>
      </c>
      <c r="F15" s="630"/>
      <c r="G15" s="630"/>
      <c r="H15" s="570"/>
      <c r="I15" s="629" t="s">
        <v>323</v>
      </c>
      <c r="J15" s="629"/>
      <c r="R15" s="248"/>
      <c r="S15" s="110" t="s">
        <v>79</v>
      </c>
      <c r="T15" s="111">
        <f>SUM(T12:T14)</f>
        <v>240</v>
      </c>
      <c r="W15" s="248"/>
      <c r="X15" s="44"/>
      <c r="Y15" s="248"/>
    </row>
    <row r="16" spans="1:25" ht="19.95" customHeight="1">
      <c r="A16" s="522"/>
      <c r="E16" s="630"/>
      <c r="F16" s="630"/>
      <c r="G16" s="630"/>
      <c r="H16" s="570"/>
      <c r="I16" s="348" t="str">
        <f t="shared" ref="I16:J18" si="1">M3</f>
        <v>New student orientation</v>
      </c>
      <c r="J16" s="349">
        <f t="shared" si="1"/>
        <v>0.64084507042253525</v>
      </c>
      <c r="W16" s="47"/>
      <c r="X16" s="46"/>
    </row>
    <row r="17" spans="1:24" ht="19.95" customHeight="1">
      <c r="A17" s="522"/>
      <c r="I17" s="350" t="str">
        <f t="shared" si="1"/>
        <v>Campus-wide events</v>
      </c>
      <c r="J17" s="351">
        <f t="shared" si="1"/>
        <v>0.37323943661971831</v>
      </c>
      <c r="S17" s="46">
        <v>7</v>
      </c>
      <c r="T17" s="46" t="s">
        <v>175</v>
      </c>
    </row>
    <row r="18" spans="1:24" ht="19.95" customHeight="1">
      <c r="A18" s="522"/>
      <c r="E18" s="360"/>
      <c r="F18" s="360"/>
      <c r="G18" s="360"/>
      <c r="H18" s="361"/>
      <c r="I18" s="348" t="str">
        <f t="shared" si="1"/>
        <v>Class presentations or projects</v>
      </c>
      <c r="J18" s="349">
        <f t="shared" si="1"/>
        <v>0.20422535211267606</v>
      </c>
      <c r="S18" s="46"/>
      <c r="T18" s="108" t="s">
        <v>30</v>
      </c>
      <c r="U18" s="108" t="s">
        <v>3</v>
      </c>
      <c r="V18" s="138" t="s">
        <v>75</v>
      </c>
    </row>
    <row r="19" spans="1:24" ht="30" customHeight="1">
      <c r="A19" s="522"/>
      <c r="I19" s="344" t="s">
        <v>78</v>
      </c>
      <c r="J19" s="345">
        <f>N13</f>
        <v>142</v>
      </c>
      <c r="S19" s="46"/>
      <c r="T19" s="108"/>
      <c r="U19" s="108"/>
      <c r="V19" s="138"/>
    </row>
    <row r="20" spans="1:24" ht="22.5" customHeight="1">
      <c r="A20" s="522"/>
      <c r="S20" s="46"/>
      <c r="T20" s="90" t="s">
        <v>11</v>
      </c>
      <c r="U20" s="109">
        <v>0.74583333333333335</v>
      </c>
      <c r="V20" s="91">
        <v>179</v>
      </c>
    </row>
    <row r="21" spans="1:24" ht="22.5" customHeight="1">
      <c r="S21" s="46"/>
      <c r="T21" s="91" t="s">
        <v>12</v>
      </c>
      <c r="U21" s="109">
        <v>8.3333333333333329E-2</v>
      </c>
      <c r="V21" s="91">
        <v>20</v>
      </c>
    </row>
    <row r="22" spans="1:24" ht="22.5" customHeight="1">
      <c r="S22" s="46"/>
      <c r="T22" s="91"/>
      <c r="U22" s="109"/>
      <c r="V22" s="91"/>
    </row>
    <row r="23" spans="1:24" ht="22.5" customHeight="1">
      <c r="S23" s="46"/>
      <c r="T23" s="91" t="s">
        <v>29</v>
      </c>
      <c r="U23" s="109">
        <v>0.17083333333333334</v>
      </c>
      <c r="V23" s="91">
        <v>41</v>
      </c>
      <c r="W23" s="42">
        <v>240</v>
      </c>
      <c r="X23" s="42" t="s">
        <v>356</v>
      </c>
    </row>
    <row r="24" spans="1:24" ht="22.5" customHeight="1">
      <c r="E24" s="344"/>
      <c r="F24" s="345"/>
      <c r="S24" s="46"/>
      <c r="T24" s="248"/>
      <c r="U24" s="359"/>
      <c r="V24" s="248"/>
    </row>
    <row r="25" spans="1:24" ht="22.5" customHeight="1">
      <c r="S25" s="46"/>
      <c r="T25" s="248"/>
      <c r="U25" s="110"/>
      <c r="V25" s="111"/>
    </row>
    <row r="26" spans="1:24" ht="25.2" customHeight="1">
      <c r="S26" s="46">
        <v>1</v>
      </c>
      <c r="T26" s="47" t="s">
        <v>627</v>
      </c>
    </row>
    <row r="27" spans="1:24">
      <c r="S27" s="43"/>
      <c r="T27" s="108" t="s">
        <v>30</v>
      </c>
      <c r="U27" s="108" t="s">
        <v>3</v>
      </c>
      <c r="V27" s="138" t="s">
        <v>75</v>
      </c>
    </row>
    <row r="28" spans="1:24" ht="15.6" customHeight="1">
      <c r="S28" s="43"/>
      <c r="T28" s="90" t="s">
        <v>11</v>
      </c>
      <c r="U28" s="109">
        <v>0.71875</v>
      </c>
      <c r="V28" s="91">
        <v>46</v>
      </c>
    </row>
    <row r="29" spans="1:24">
      <c r="S29" s="43"/>
      <c r="T29" s="91" t="s">
        <v>12</v>
      </c>
      <c r="U29" s="109">
        <v>9.375E-2</v>
      </c>
      <c r="V29" s="91">
        <v>6</v>
      </c>
    </row>
    <row r="30" spans="1:24">
      <c r="S30" s="43"/>
      <c r="T30" s="91" t="s">
        <v>29</v>
      </c>
      <c r="U30" s="109">
        <v>0.1875</v>
      </c>
      <c r="V30" s="91">
        <v>12</v>
      </c>
      <c r="W30" s="42">
        <v>64</v>
      </c>
      <c r="X30" s="42" t="s">
        <v>356</v>
      </c>
    </row>
    <row r="31" spans="1:24">
      <c r="S31" s="43"/>
      <c r="T31" s="248"/>
      <c r="U31" s="110"/>
      <c r="V31" s="111"/>
    </row>
    <row r="32" spans="1:24">
      <c r="S32" s="43">
        <v>2</v>
      </c>
      <c r="T32" s="43" t="s">
        <v>628</v>
      </c>
      <c r="U32" s="52"/>
      <c r="V32" s="52"/>
    </row>
    <row r="33" spans="6:24">
      <c r="S33" s="46"/>
      <c r="T33" s="108" t="s">
        <v>30</v>
      </c>
      <c r="U33" s="108" t="s">
        <v>3</v>
      </c>
      <c r="V33" s="138" t="s">
        <v>75</v>
      </c>
    </row>
    <row r="34" spans="6:24">
      <c r="S34" s="46"/>
      <c r="T34" s="90" t="s">
        <v>11</v>
      </c>
      <c r="U34" s="109">
        <v>0.76223776223776218</v>
      </c>
      <c r="V34" s="91">
        <v>109</v>
      </c>
    </row>
    <row r="35" spans="6:24">
      <c r="S35" s="46"/>
      <c r="T35" s="91" t="s">
        <v>12</v>
      </c>
      <c r="U35" s="109">
        <v>6.9930069930069935E-2</v>
      </c>
      <c r="V35" s="91">
        <v>10</v>
      </c>
    </row>
    <row r="36" spans="6:24">
      <c r="F36" s="64"/>
      <c r="G36" s="67"/>
      <c r="S36" s="46"/>
      <c r="T36" s="91" t="s">
        <v>29</v>
      </c>
      <c r="U36" s="109">
        <v>0.16783216783216784</v>
      </c>
      <c r="V36" s="91">
        <v>24</v>
      </c>
      <c r="W36" s="42">
        <v>143</v>
      </c>
      <c r="X36" s="42" t="s">
        <v>356</v>
      </c>
    </row>
    <row r="37" spans="6:24">
      <c r="S37" s="46"/>
      <c r="T37" s="248"/>
      <c r="U37" s="110"/>
      <c r="V37" s="111"/>
    </row>
    <row r="38" spans="6:24">
      <c r="S38" s="46">
        <v>3</v>
      </c>
      <c r="T38" s="46" t="s">
        <v>629</v>
      </c>
    </row>
    <row r="39" spans="6:24">
      <c r="S39" s="46"/>
      <c r="T39" s="108" t="s">
        <v>30</v>
      </c>
      <c r="U39" s="108" t="s">
        <v>3</v>
      </c>
      <c r="V39" s="138" t="s">
        <v>75</v>
      </c>
    </row>
    <row r="40" spans="6:24">
      <c r="S40" s="46"/>
      <c r="T40" s="90" t="s">
        <v>11</v>
      </c>
      <c r="U40" s="109">
        <v>0.69230769230769229</v>
      </c>
      <c r="V40" s="91">
        <v>9</v>
      </c>
    </row>
    <row r="41" spans="6:24">
      <c r="S41" s="46"/>
      <c r="T41" s="91" t="s">
        <v>12</v>
      </c>
      <c r="U41" s="109">
        <v>0.15384615384615385</v>
      </c>
      <c r="V41" s="91">
        <v>2</v>
      </c>
    </row>
    <row r="42" spans="6:24">
      <c r="S42" s="46"/>
      <c r="T42" s="91" t="s">
        <v>29</v>
      </c>
      <c r="U42" s="109">
        <v>0.15384615384615385</v>
      </c>
      <c r="V42" s="91">
        <v>2</v>
      </c>
      <c r="W42" s="42">
        <v>13</v>
      </c>
      <c r="X42" s="42" t="s">
        <v>356</v>
      </c>
    </row>
    <row r="43" spans="6:24">
      <c r="S43" s="46"/>
      <c r="T43" s="248"/>
      <c r="U43" s="110"/>
      <c r="V43" s="111"/>
    </row>
    <row r="44" spans="6:24">
      <c r="S44" s="46">
        <v>4</v>
      </c>
      <c r="T44" s="46" t="s">
        <v>406</v>
      </c>
    </row>
    <row r="45" spans="6:24">
      <c r="S45" s="46"/>
      <c r="T45" s="108" t="s">
        <v>30</v>
      </c>
      <c r="U45" s="108" t="s">
        <v>3</v>
      </c>
      <c r="V45" s="138" t="s">
        <v>75</v>
      </c>
    </row>
    <row r="46" spans="6:24">
      <c r="S46" s="46"/>
      <c r="T46" s="90" t="s">
        <v>11</v>
      </c>
      <c r="U46" s="109">
        <v>0.75</v>
      </c>
      <c r="V46" s="91">
        <v>15</v>
      </c>
    </row>
    <row r="47" spans="6:24">
      <c r="H47" s="42" t="s">
        <v>222</v>
      </c>
      <c r="S47" s="46"/>
      <c r="T47" s="91" t="s">
        <v>12</v>
      </c>
      <c r="U47" s="109">
        <v>0.1</v>
      </c>
      <c r="V47" s="91">
        <v>2</v>
      </c>
    </row>
    <row r="48" spans="6:24">
      <c r="S48" s="46"/>
      <c r="T48" s="91" t="s">
        <v>29</v>
      </c>
      <c r="U48" s="109">
        <v>0.15</v>
      </c>
      <c r="V48" s="91">
        <v>3</v>
      </c>
      <c r="W48" s="42">
        <v>20</v>
      </c>
      <c r="X48" s="42" t="s">
        <v>356</v>
      </c>
    </row>
    <row r="49" spans="13:24">
      <c r="S49" s="46"/>
      <c r="T49" s="248"/>
      <c r="U49" s="110"/>
      <c r="V49" s="111"/>
    </row>
    <row r="50" spans="13:24">
      <c r="S50" s="46">
        <v>5</v>
      </c>
      <c r="T50" s="46" t="s">
        <v>176</v>
      </c>
    </row>
    <row r="51" spans="13:24">
      <c r="S51" s="46"/>
      <c r="T51" s="108" t="s">
        <v>30</v>
      </c>
      <c r="U51" s="108" t="s">
        <v>3</v>
      </c>
      <c r="V51" s="138" t="s">
        <v>75</v>
      </c>
    </row>
    <row r="52" spans="13:24">
      <c r="S52" s="46"/>
      <c r="T52" s="90" t="s">
        <v>11</v>
      </c>
      <c r="U52" s="109" t="e">
        <v>#NAME?</v>
      </c>
      <c r="V52" s="91" t="e">
        <v>#NAME?</v>
      </c>
    </row>
    <row r="53" spans="13:24">
      <c r="S53" s="46"/>
      <c r="T53" s="91" t="s">
        <v>12</v>
      </c>
      <c r="U53" s="109" t="e">
        <v>#NAME?</v>
      </c>
      <c r="V53" s="91" t="e">
        <v>#NAME?</v>
      </c>
    </row>
    <row r="54" spans="13:24">
      <c r="S54" s="46"/>
      <c r="T54" s="91" t="s">
        <v>29</v>
      </c>
      <c r="U54" s="109" t="e">
        <v>#NAME?</v>
      </c>
      <c r="V54" s="91" t="e">
        <v>#NAME?</v>
      </c>
      <c r="W54" s="42" t="e">
        <v>#NAME?</v>
      </c>
      <c r="X54" s="42" t="s">
        <v>356</v>
      </c>
    </row>
    <row r="55" spans="13:24">
      <c r="S55" s="46"/>
      <c r="T55" s="248"/>
      <c r="U55" s="110"/>
      <c r="V55" s="111"/>
    </row>
    <row r="56" spans="13:24">
      <c r="S56" s="46">
        <v>6</v>
      </c>
      <c r="T56" s="46" t="s">
        <v>177</v>
      </c>
    </row>
    <row r="57" spans="13:24">
      <c r="S57" s="46"/>
      <c r="T57" s="108" t="s">
        <v>30</v>
      </c>
      <c r="U57" s="108" t="s">
        <v>3</v>
      </c>
      <c r="V57" s="138" t="s">
        <v>75</v>
      </c>
    </row>
    <row r="58" spans="13:24">
      <c r="S58" s="46"/>
      <c r="T58" s="90" t="s">
        <v>11</v>
      </c>
      <c r="U58" s="109" t="e">
        <v>#NAME?</v>
      </c>
      <c r="V58" s="91" t="e">
        <v>#NAME?</v>
      </c>
    </row>
    <row r="59" spans="13:24">
      <c r="M59" s="47"/>
      <c r="S59" s="46"/>
      <c r="T59" s="91" t="s">
        <v>12</v>
      </c>
      <c r="U59" s="109" t="e">
        <v>#NAME?</v>
      </c>
      <c r="V59" s="91" t="e">
        <v>#NAME?</v>
      </c>
    </row>
    <row r="60" spans="13:24">
      <c r="M60" s="55"/>
      <c r="S60" s="46"/>
      <c r="T60" s="91" t="s">
        <v>29</v>
      </c>
      <c r="U60" s="109" t="e">
        <v>#NAME?</v>
      </c>
      <c r="V60" s="91" t="e">
        <v>#NAME?</v>
      </c>
      <c r="W60" s="42" t="e">
        <v>#NAME?</v>
      </c>
      <c r="X60" s="42" t="s">
        <v>356</v>
      </c>
    </row>
    <row r="61" spans="13:24">
      <c r="M61" s="55"/>
    </row>
    <row r="62" spans="13:24">
      <c r="M62" s="65"/>
    </row>
    <row r="63" spans="13:24">
      <c r="M63" s="55"/>
    </row>
    <row r="64" spans="13:24">
      <c r="M64" s="65"/>
    </row>
    <row r="65" spans="13:19">
      <c r="M65" s="55"/>
    </row>
    <row r="69" spans="13:19">
      <c r="S69" s="52"/>
    </row>
    <row r="70" spans="13:19">
      <c r="P70" s="52"/>
      <c r="Q70" s="52"/>
      <c r="S70" s="52"/>
    </row>
    <row r="71" spans="13:19">
      <c r="P71" s="52"/>
      <c r="Q71" s="52"/>
      <c r="S71" s="52"/>
    </row>
    <row r="72" spans="13:19">
      <c r="P72" s="52"/>
      <c r="Q72" s="52"/>
    </row>
    <row r="73" spans="13:19">
      <c r="P73" s="52"/>
      <c r="Q73" s="52"/>
      <c r="R73" s="52"/>
    </row>
    <row r="88" spans="18:19">
      <c r="R88" s="52"/>
      <c r="S88" s="52"/>
    </row>
  </sheetData>
  <sheetProtection algorithmName="SHA-512" hashValue="vI4nNEyU5sOvXUqS6alYGTiG1oiStlW162jz7yTPn8nwbHAAXUyPHWt007n08Nj5xAHc9AkPA2IkSrkUplBeOA==" saltValue="FWmEoRjO4VwyL1+aEqEniA==" spinCount="100000" sheet="1" objects="1" scenarios="1" selectLockedCells="1"/>
  <mergeCells count="4">
    <mergeCell ref="A2:K2"/>
    <mergeCell ref="I5:J5"/>
    <mergeCell ref="I15:J15"/>
    <mergeCell ref="E15:G16"/>
  </mergeCells>
  <dataValidations count="2">
    <dataValidation allowBlank="1" showErrorMessage="1" promptTitle="Student Year" prompt="Select a student year to see changes" sqref="K4"/>
    <dataValidation type="list" allowBlank="1" showErrorMessage="1" promptTitle="Student Year" prompt="Click arrow to see prevention training reach by student year." sqref="E4">
      <formula1>$W$2:$W$5</formula1>
    </dataValidation>
  </dataValidations>
  <pageMargins left="0.25" right="0.25" top="0.75" bottom="0.75" header="0.3" footer="0.3"/>
  <pageSetup paperSize="5" scale="90" orientation="landscape" r:id="rId1"/>
  <rowBreaks count="1" manualBreakCount="1">
    <brk id="25" max="16383" man="1"/>
  </rowBreaks>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Y80"/>
  <sheetViews>
    <sheetView showGridLines="0" showRowColHeaders="0" zoomScale="80" zoomScaleNormal="80" zoomScaleSheetLayoutView="80" workbookViewId="0">
      <selection activeCell="E27" sqref="E27"/>
    </sheetView>
  </sheetViews>
  <sheetFormatPr defaultColWidth="9.8984375" defaultRowHeight="11.4"/>
  <cols>
    <col min="1" max="1" width="24.8984375" style="4" customWidth="1"/>
    <col min="2" max="2" width="3.69921875" style="4" customWidth="1"/>
    <col min="3" max="3" width="3" style="2" customWidth="1"/>
    <col min="4" max="4" width="16.3984375" style="2" customWidth="1"/>
    <col min="5" max="5" width="14.09765625" style="2" customWidth="1"/>
    <col min="6" max="6" width="6.59765625" style="2" customWidth="1"/>
    <col min="7" max="7" width="24" style="2" customWidth="1"/>
    <col min="8" max="9" width="8.59765625" style="2" customWidth="1"/>
    <col min="10" max="10" width="5.296875" style="2" customWidth="1"/>
    <col min="11" max="11" width="6.59765625" style="2" customWidth="1"/>
    <col min="12" max="12" width="34.09765625" style="2" customWidth="1"/>
    <col min="13" max="13" width="16.3984375" style="2" customWidth="1"/>
    <col min="14" max="14" width="45" style="2" hidden="1" customWidth="1"/>
    <col min="15" max="15" width="21.59765625" style="2" hidden="1" customWidth="1"/>
    <col min="16" max="16" width="18.5" style="2" hidden="1" customWidth="1"/>
    <col min="17" max="17" width="12.3984375" style="2" hidden="1" customWidth="1"/>
    <col min="18" max="18" width="28.3984375" style="2" hidden="1" customWidth="1"/>
    <col min="19" max="19" width="106.3984375" style="2" hidden="1" customWidth="1"/>
    <col min="20" max="25" width="9.8984375" style="2" hidden="1" customWidth="1"/>
    <col min="26" max="29" width="0" style="2" hidden="1" customWidth="1"/>
    <col min="30" max="16384" width="9.8984375" style="2"/>
  </cols>
  <sheetData>
    <row r="1" spans="1:24" ht="64.95" customHeight="1" thickBot="1">
      <c r="A1" s="509"/>
      <c r="B1" s="5"/>
      <c r="C1" s="5"/>
      <c r="D1" s="5"/>
      <c r="E1" s="5"/>
      <c r="F1" s="5"/>
      <c r="G1" s="5"/>
      <c r="H1" s="5"/>
      <c r="I1" s="5"/>
      <c r="J1" s="5"/>
      <c r="K1" s="5"/>
      <c r="L1" s="268" t="s">
        <v>1</v>
      </c>
      <c r="N1" s="4"/>
      <c r="P1" s="289"/>
      <c r="Q1" s="12"/>
      <c r="S1" s="3"/>
      <c r="T1" s="3"/>
      <c r="U1" s="3"/>
      <c r="V1" s="3"/>
      <c r="W1"/>
    </row>
    <row r="2" spans="1:24" ht="18" customHeight="1">
      <c r="A2" s="585" t="s">
        <v>320</v>
      </c>
      <c r="B2" s="585"/>
      <c r="C2" s="585"/>
      <c r="D2" s="585"/>
      <c r="E2" s="585"/>
      <c r="F2" s="585"/>
      <c r="G2" s="585"/>
      <c r="H2" s="585"/>
      <c r="I2" s="585"/>
      <c r="J2" s="585"/>
      <c r="K2" s="585"/>
      <c r="L2" s="585"/>
      <c r="N2" s="151" t="s">
        <v>23</v>
      </c>
      <c r="O2" s="152" t="s">
        <v>3</v>
      </c>
      <c r="P2" s="152" t="s">
        <v>527</v>
      </c>
      <c r="Q2" s="153" t="s">
        <v>126</v>
      </c>
      <c r="S2" s="151" t="s">
        <v>38</v>
      </c>
      <c r="T2" s="152" t="s">
        <v>3</v>
      </c>
      <c r="U2" s="152" t="s">
        <v>527</v>
      </c>
      <c r="V2" s="169" t="s">
        <v>126</v>
      </c>
      <c r="W2"/>
      <c r="X2" s="11"/>
    </row>
    <row r="3" spans="1:24" ht="15" customHeight="1">
      <c r="A3" s="512"/>
      <c r="N3" s="162" t="s">
        <v>24</v>
      </c>
      <c r="O3" s="85">
        <v>0.40851063829787232</v>
      </c>
      <c r="P3" s="86">
        <v>96</v>
      </c>
      <c r="Q3" s="86">
        <v>235</v>
      </c>
      <c r="S3" s="172" t="s">
        <v>223</v>
      </c>
      <c r="T3" s="144">
        <v>0.7426160337552743</v>
      </c>
      <c r="U3" s="145">
        <v>176</v>
      </c>
      <c r="V3" s="145">
        <v>237</v>
      </c>
      <c r="W3"/>
      <c r="X3" s="11"/>
    </row>
    <row r="4" spans="1:24" ht="15.75" customHeight="1">
      <c r="A4" s="514"/>
      <c r="B4" s="18"/>
      <c r="G4" s="631"/>
      <c r="H4" s="631"/>
      <c r="I4" s="631"/>
      <c r="J4" s="24"/>
      <c r="K4" s="23"/>
      <c r="N4" s="162" t="s">
        <v>25</v>
      </c>
      <c r="O4" s="85">
        <v>0.47033898305084748</v>
      </c>
      <c r="P4" s="86">
        <v>111</v>
      </c>
      <c r="Q4" s="86">
        <v>236</v>
      </c>
      <c r="S4" s="172" t="s">
        <v>319</v>
      </c>
      <c r="T4" s="144">
        <v>0.83050847457627119</v>
      </c>
      <c r="U4" s="89">
        <v>196</v>
      </c>
      <c r="V4" s="145">
        <v>236</v>
      </c>
      <c r="W4"/>
      <c r="X4" s="3"/>
    </row>
    <row r="5" spans="1:24" ht="15.75" customHeight="1">
      <c r="A5" s="514"/>
      <c r="B5" s="18"/>
      <c r="F5"/>
      <c r="G5"/>
      <c r="H5" s="337"/>
      <c r="I5" s="337"/>
      <c r="J5" s="24"/>
      <c r="N5" s="162" t="s">
        <v>26</v>
      </c>
      <c r="O5" s="85">
        <v>0.90638297872340423</v>
      </c>
      <c r="P5" s="86">
        <v>213</v>
      </c>
      <c r="Q5" s="86">
        <v>235</v>
      </c>
      <c r="S5" s="158" t="s">
        <v>36</v>
      </c>
      <c r="T5" s="144">
        <v>0.84453781512605042</v>
      </c>
      <c r="U5" s="89">
        <v>201</v>
      </c>
      <c r="V5" s="145">
        <v>238</v>
      </c>
      <c r="W5" s="3"/>
      <c r="X5" s="3"/>
    </row>
    <row r="6" spans="1:24" ht="42.75" customHeight="1">
      <c r="A6" s="513"/>
      <c r="F6"/>
      <c r="G6" s="632"/>
      <c r="H6" s="632"/>
      <c r="I6"/>
      <c r="J6"/>
      <c r="N6" s="161" t="s">
        <v>27</v>
      </c>
      <c r="O6" s="165">
        <v>0.94957983193277307</v>
      </c>
      <c r="P6" s="166">
        <v>226</v>
      </c>
      <c r="Q6" s="86">
        <v>238</v>
      </c>
      <c r="S6" s="431" t="s">
        <v>37</v>
      </c>
      <c r="T6" s="544">
        <v>0.91063829787234041</v>
      </c>
      <c r="U6" s="173">
        <v>214</v>
      </c>
      <c r="V6" s="145">
        <v>235</v>
      </c>
      <c r="W6"/>
      <c r="X6" s="3"/>
    </row>
    <row r="7" spans="1:24" ht="30" customHeight="1">
      <c r="A7" s="519"/>
      <c r="F7"/>
      <c r="G7"/>
      <c r="H7"/>
      <c r="I7"/>
      <c r="J7"/>
      <c r="K7"/>
      <c r="L7"/>
      <c r="S7" s="42"/>
      <c r="T7" s="55"/>
      <c r="U7" s="55"/>
      <c r="V7" s="55"/>
      <c r="W7"/>
      <c r="X7" s="3"/>
    </row>
    <row r="8" spans="1:24" s="3" customFormat="1" ht="30" customHeight="1">
      <c r="A8" s="515"/>
      <c r="B8" s="1"/>
      <c r="D8" s="11"/>
      <c r="E8" s="11"/>
      <c r="F8"/>
      <c r="G8"/>
      <c r="H8"/>
      <c r="I8"/>
      <c r="J8"/>
      <c r="K8"/>
      <c r="L8"/>
      <c r="M8" s="11"/>
      <c r="N8" s="10"/>
      <c r="O8" s="13"/>
      <c r="P8" s="105" t="s">
        <v>78</v>
      </c>
      <c r="Q8" s="106">
        <v>236</v>
      </c>
      <c r="S8" s="41"/>
      <c r="T8" s="55"/>
      <c r="U8" s="64" t="s">
        <v>78</v>
      </c>
      <c r="V8" s="111">
        <v>236.5</v>
      </c>
      <c r="W8"/>
      <c r="X8" s="2"/>
    </row>
    <row r="9" spans="1:24" s="3" customFormat="1" ht="30" customHeight="1">
      <c r="A9" s="516"/>
      <c r="B9" s="1"/>
      <c r="D9" s="11"/>
      <c r="E9" s="11"/>
      <c r="F9"/>
      <c r="G9"/>
      <c r="H9"/>
      <c r="I9"/>
      <c r="J9"/>
      <c r="K9"/>
      <c r="L9"/>
      <c r="S9"/>
      <c r="T9"/>
      <c r="U9"/>
      <c r="V9"/>
      <c r="W9"/>
      <c r="X9" s="2"/>
    </row>
    <row r="10" spans="1:24" s="3" customFormat="1" ht="15.75" customHeight="1">
      <c r="A10" s="516"/>
      <c r="B10" s="1"/>
      <c r="F10"/>
      <c r="G10"/>
      <c r="H10"/>
      <c r="I10"/>
      <c r="J10"/>
      <c r="K10"/>
      <c r="L10"/>
      <c r="N10" s="2" t="s">
        <v>524</v>
      </c>
      <c r="O10" s="2"/>
      <c r="P10" s="2"/>
      <c r="Q10" s="2"/>
      <c r="S10" s="2"/>
      <c r="T10" s="2"/>
      <c r="U10" s="2"/>
      <c r="V10" s="2"/>
      <c r="W10"/>
      <c r="X10" s="4"/>
    </row>
    <row r="11" spans="1:24" s="3" customFormat="1" ht="15.75" customHeight="1">
      <c r="A11" s="516"/>
      <c r="B11" s="1"/>
      <c r="F11"/>
      <c r="G11"/>
      <c r="H11"/>
      <c r="I11"/>
      <c r="J11"/>
      <c r="K11"/>
      <c r="L11"/>
      <c r="N11" s="151" t="s">
        <v>23</v>
      </c>
      <c r="O11" s="152" t="s">
        <v>3</v>
      </c>
      <c r="P11" s="152" t="s">
        <v>75</v>
      </c>
      <c r="Q11" s="153" t="s">
        <v>126</v>
      </c>
      <c r="S11"/>
      <c r="T11"/>
      <c r="U11"/>
      <c r="V11"/>
      <c r="W11"/>
      <c r="X11" s="12"/>
    </row>
    <row r="12" spans="1:24" s="3" customFormat="1" ht="26.55" customHeight="1">
      <c r="A12" s="516"/>
      <c r="B12" s="1"/>
      <c r="F12" s="309" t="s">
        <v>78</v>
      </c>
      <c r="G12" s="362">
        <f>V8</f>
        <v>236.5</v>
      </c>
      <c r="H12"/>
      <c r="I12"/>
      <c r="J12"/>
      <c r="K12"/>
      <c r="L12"/>
      <c r="N12" s="162" t="s">
        <v>24</v>
      </c>
      <c r="O12" s="85">
        <v>0.40851063829787232</v>
      </c>
      <c r="P12" s="86">
        <v>96</v>
      </c>
      <c r="Q12" s="86">
        <v>235</v>
      </c>
      <c r="S12"/>
      <c r="T12"/>
      <c r="U12"/>
      <c r="V12"/>
      <c r="W12"/>
      <c r="X12" s="10"/>
    </row>
    <row r="13" spans="1:24" s="3" customFormat="1" ht="15.75" customHeight="1">
      <c r="A13" s="516"/>
      <c r="B13" s="1"/>
      <c r="N13" s="162" t="s">
        <v>25</v>
      </c>
      <c r="O13" s="85">
        <v>0.47033898305084748</v>
      </c>
      <c r="P13" s="86">
        <v>111</v>
      </c>
      <c r="Q13" s="86">
        <v>236</v>
      </c>
      <c r="S13"/>
      <c r="T13"/>
      <c r="U13"/>
      <c r="V13"/>
      <c r="W13"/>
      <c r="X13" s="10"/>
    </row>
    <row r="14" spans="1:24" ht="15.75" customHeight="1">
      <c r="A14" s="512"/>
      <c r="F14"/>
      <c r="G14"/>
      <c r="H14" s="3"/>
      <c r="I14" s="3"/>
      <c r="J14" s="3"/>
      <c r="K14" s="3"/>
      <c r="L14" s="3"/>
      <c r="N14" s="162" t="s">
        <v>26</v>
      </c>
      <c r="O14" s="85">
        <v>0.90638297872340423</v>
      </c>
      <c r="P14" s="86">
        <v>213</v>
      </c>
      <c r="Q14" s="86">
        <v>235</v>
      </c>
      <c r="S14"/>
      <c r="T14"/>
      <c r="U14"/>
      <c r="V14"/>
      <c r="W14"/>
      <c r="X14" s="10"/>
    </row>
    <row r="15" spans="1:24" ht="15.75" customHeight="1">
      <c r="A15" s="512"/>
      <c r="N15" s="161" t="s">
        <v>27</v>
      </c>
      <c r="O15" s="165">
        <v>0.94957983193277307</v>
      </c>
      <c r="P15" s="166">
        <v>226</v>
      </c>
      <c r="Q15" s="86">
        <v>238</v>
      </c>
      <c r="S15"/>
      <c r="T15"/>
      <c r="U15"/>
      <c r="V15"/>
      <c r="W15"/>
      <c r="X15" s="10"/>
    </row>
    <row r="16" spans="1:24" ht="15.75" customHeight="1">
      <c r="A16" s="512"/>
      <c r="S16"/>
      <c r="T16"/>
      <c r="U16"/>
      <c r="V16"/>
      <c r="W16"/>
      <c r="X16" s="10"/>
    </row>
    <row r="17" spans="1:25" ht="15.75" customHeight="1">
      <c r="A17" s="512"/>
      <c r="N17" s="10"/>
      <c r="O17" s="13"/>
      <c r="P17" s="105" t="s">
        <v>78</v>
      </c>
      <c r="Q17" s="106">
        <v>236</v>
      </c>
      <c r="S17"/>
      <c r="T17"/>
      <c r="U17"/>
      <c r="V17"/>
      <c r="W17"/>
      <c r="X17" s="10"/>
    </row>
    <row r="18" spans="1:25" ht="15.75" customHeight="1">
      <c r="A18" s="512"/>
      <c r="S18"/>
      <c r="T18"/>
      <c r="U18"/>
      <c r="V18"/>
      <c r="W18"/>
      <c r="X18" s="10"/>
    </row>
    <row r="19" spans="1:25" ht="15.75" customHeight="1">
      <c r="A19" s="512"/>
      <c r="N19" s="4" t="s">
        <v>522</v>
      </c>
      <c r="P19" s="289"/>
      <c r="Q19" s="12"/>
      <c r="S19"/>
      <c r="T19"/>
      <c r="U19"/>
      <c r="V19"/>
      <c r="W19"/>
      <c r="X19" s="10"/>
    </row>
    <row r="20" spans="1:25" ht="15.75" customHeight="1">
      <c r="A20" s="512"/>
      <c r="N20" s="151" t="s">
        <v>23</v>
      </c>
      <c r="O20" s="152" t="s">
        <v>3</v>
      </c>
      <c r="P20" s="152" t="s">
        <v>521</v>
      </c>
      <c r="Q20" s="153" t="s">
        <v>126</v>
      </c>
      <c r="S20"/>
      <c r="T20"/>
      <c r="U20"/>
      <c r="V20"/>
      <c r="W20"/>
      <c r="X20" s="10"/>
    </row>
    <row r="21" spans="1:25" ht="25.2" customHeight="1">
      <c r="A21" s="512"/>
      <c r="N21" s="162" t="s">
        <v>24</v>
      </c>
      <c r="O21" s="85">
        <v>0.40350877192982454</v>
      </c>
      <c r="P21" s="1">
        <v>69</v>
      </c>
      <c r="Q21" s="86">
        <v>171</v>
      </c>
      <c r="S21"/>
      <c r="T21"/>
      <c r="U21"/>
      <c r="V21"/>
      <c r="W21"/>
    </row>
    <row r="22" spans="1:25" ht="25.2" customHeight="1">
      <c r="A22" s="512"/>
      <c r="N22" s="162" t="s">
        <v>25</v>
      </c>
      <c r="O22" s="85">
        <v>0.46511627906976744</v>
      </c>
      <c r="P22" s="86">
        <v>80</v>
      </c>
      <c r="Q22" s="86">
        <v>172</v>
      </c>
      <c r="S22"/>
      <c r="T22"/>
      <c r="U22"/>
      <c r="V22"/>
      <c r="W22"/>
    </row>
    <row r="23" spans="1:25" ht="15.75" customHeight="1">
      <c r="A23" s="512"/>
      <c r="N23" s="162" t="s">
        <v>26</v>
      </c>
      <c r="O23" s="85">
        <v>0.89473684210526316</v>
      </c>
      <c r="P23" s="86">
        <v>153</v>
      </c>
      <c r="Q23" s="86">
        <v>171</v>
      </c>
      <c r="S23"/>
      <c r="T23"/>
      <c r="U23"/>
      <c r="V23"/>
      <c r="W23"/>
    </row>
    <row r="24" spans="1:25" ht="7.95" customHeight="1">
      <c r="A24" s="512"/>
      <c r="C24" s="20"/>
      <c r="N24" s="161" t="s">
        <v>27</v>
      </c>
      <c r="O24" s="165">
        <v>0.93103448275862066</v>
      </c>
      <c r="P24" s="163">
        <v>162</v>
      </c>
      <c r="Q24" s="86">
        <v>174</v>
      </c>
      <c r="S24"/>
      <c r="T24"/>
      <c r="U24"/>
      <c r="V24"/>
      <c r="W24"/>
      <c r="X24" s="11"/>
    </row>
    <row r="25" spans="1:25" ht="15.75" customHeight="1">
      <c r="A25" s="512"/>
      <c r="S25"/>
      <c r="T25"/>
      <c r="U25"/>
      <c r="V25"/>
      <c r="W25"/>
      <c r="X25" s="11"/>
    </row>
    <row r="26" spans="1:25" ht="15.75" customHeight="1">
      <c r="F26" s="314" t="s">
        <v>78</v>
      </c>
      <c r="G26" s="435">
        <f>Q8</f>
        <v>236</v>
      </c>
      <c r="N26" s="10"/>
      <c r="O26" s="13"/>
      <c r="P26" s="105" t="s">
        <v>78</v>
      </c>
      <c r="Q26" s="106">
        <v>172</v>
      </c>
      <c r="S26"/>
      <c r="T26"/>
      <c r="U26"/>
      <c r="V26"/>
      <c r="W26"/>
      <c r="X26" s="11"/>
    </row>
    <row r="27" spans="1:25" ht="15.75" customHeight="1">
      <c r="S27"/>
      <c r="T27"/>
      <c r="U27"/>
      <c r="V27"/>
      <c r="W27"/>
      <c r="X27" s="3"/>
    </row>
    <row r="28" spans="1:25" ht="15.75" customHeight="1">
      <c r="N28" s="4" t="s">
        <v>523</v>
      </c>
      <c r="P28" s="289"/>
      <c r="Q28" s="12"/>
      <c r="S28"/>
      <c r="T28"/>
      <c r="U28"/>
      <c r="V28"/>
      <c r="W28"/>
      <c r="X28" s="11"/>
    </row>
    <row r="29" spans="1:25" ht="15.75" customHeight="1">
      <c r="C29" s="131"/>
      <c r="D29" s="129"/>
      <c r="E29" s="130"/>
      <c r="F29" s="130"/>
      <c r="G29" s="36"/>
      <c r="H29" s="129"/>
      <c r="I29" s="129"/>
      <c r="N29" s="151" t="s">
        <v>23</v>
      </c>
      <c r="O29" s="152" t="s">
        <v>3</v>
      </c>
      <c r="P29" s="152" t="s">
        <v>521</v>
      </c>
      <c r="Q29" s="153" t="s">
        <v>126</v>
      </c>
      <c r="S29"/>
      <c r="T29"/>
      <c r="U29"/>
      <c r="V29"/>
      <c r="W29"/>
    </row>
    <row r="30" spans="1:25">
      <c r="J30" s="33"/>
      <c r="N30" s="162" t="s">
        <v>24</v>
      </c>
      <c r="O30" s="85">
        <v>0.41935483870967744</v>
      </c>
      <c r="P30" s="1">
        <v>26</v>
      </c>
      <c r="Q30" s="86">
        <v>62</v>
      </c>
      <c r="S30"/>
      <c r="T30"/>
      <c r="U30"/>
      <c r="V30"/>
      <c r="W30"/>
      <c r="Y30" s="3"/>
    </row>
    <row r="31" spans="1:25">
      <c r="N31" s="162" t="s">
        <v>25</v>
      </c>
      <c r="O31" s="85">
        <v>0.4838709677419355</v>
      </c>
      <c r="P31" s="86">
        <v>30</v>
      </c>
      <c r="Q31" s="86">
        <v>62</v>
      </c>
      <c r="S31"/>
      <c r="T31"/>
      <c r="U31"/>
      <c r="V31"/>
      <c r="W31"/>
      <c r="Y31" s="3"/>
    </row>
    <row r="32" spans="1:25">
      <c r="N32" s="162" t="s">
        <v>26</v>
      </c>
      <c r="O32" s="85">
        <v>0.93548387096774188</v>
      </c>
      <c r="P32" s="86">
        <v>58</v>
      </c>
      <c r="Q32" s="86">
        <v>62</v>
      </c>
      <c r="S32"/>
      <c r="T32"/>
      <c r="U32"/>
      <c r="V32"/>
      <c r="W32"/>
      <c r="Y32" s="3"/>
    </row>
    <row r="33" spans="8:25">
      <c r="N33" s="161" t="s">
        <v>27</v>
      </c>
      <c r="O33" s="165">
        <v>1</v>
      </c>
      <c r="P33" s="163">
        <v>62</v>
      </c>
      <c r="Q33" s="86">
        <v>62</v>
      </c>
      <c r="S33"/>
      <c r="T33"/>
      <c r="U33"/>
      <c r="V33"/>
      <c r="W33"/>
      <c r="Y33" s="3"/>
    </row>
    <row r="34" spans="8:25">
      <c r="S34"/>
      <c r="T34"/>
      <c r="U34"/>
      <c r="V34"/>
      <c r="W34"/>
      <c r="Y34" s="3"/>
    </row>
    <row r="35" spans="8:25">
      <c r="N35" s="10"/>
      <c r="O35" s="13"/>
      <c r="P35" s="105" t="s">
        <v>78</v>
      </c>
      <c r="Q35" s="106">
        <v>62</v>
      </c>
      <c r="S35"/>
      <c r="T35"/>
      <c r="U35"/>
      <c r="V35"/>
      <c r="W35"/>
      <c r="Y35" s="3"/>
    </row>
    <row r="36" spans="8:25">
      <c r="S36"/>
      <c r="T36"/>
      <c r="U36"/>
      <c r="V36"/>
      <c r="W36"/>
    </row>
    <row r="37" spans="8:25">
      <c r="N37" s="4" t="s">
        <v>526</v>
      </c>
      <c r="P37" s="289"/>
      <c r="Q37" s="12"/>
      <c r="S37"/>
      <c r="T37"/>
      <c r="U37"/>
      <c r="V37"/>
      <c r="W37"/>
    </row>
    <row r="38" spans="8:25" ht="12" customHeight="1">
      <c r="N38" s="151" t="s">
        <v>23</v>
      </c>
      <c r="O38" s="152" t="s">
        <v>3</v>
      </c>
      <c r="P38" s="152" t="s">
        <v>521</v>
      </c>
      <c r="Q38" s="153" t="s">
        <v>126</v>
      </c>
      <c r="S38"/>
      <c r="T38"/>
      <c r="U38"/>
      <c r="V38"/>
      <c r="W38"/>
    </row>
    <row r="39" spans="8:25">
      <c r="N39" s="162" t="s">
        <v>24</v>
      </c>
      <c r="O39" s="85">
        <v>0.33333333333333331</v>
      </c>
      <c r="P39" s="1">
        <v>1</v>
      </c>
      <c r="Q39" s="86">
        <v>3</v>
      </c>
      <c r="S39"/>
      <c r="T39"/>
      <c r="U39"/>
      <c r="V39"/>
      <c r="W39"/>
    </row>
    <row r="40" spans="8:25">
      <c r="N40" s="162" t="s">
        <v>25</v>
      </c>
      <c r="O40" s="85">
        <v>0.33333333333333331</v>
      </c>
      <c r="P40" s="86">
        <v>1</v>
      </c>
      <c r="Q40" s="86">
        <v>3</v>
      </c>
      <c r="S40"/>
      <c r="T40"/>
      <c r="U40"/>
      <c r="V40"/>
      <c r="W40"/>
    </row>
    <row r="41" spans="8:25" ht="11.25" customHeight="1">
      <c r="N41" s="162" t="s">
        <v>26</v>
      </c>
      <c r="O41" s="85">
        <v>1</v>
      </c>
      <c r="P41" s="86">
        <v>3</v>
      </c>
      <c r="Q41" s="86">
        <v>3</v>
      </c>
      <c r="S41"/>
      <c r="T41"/>
      <c r="U41"/>
      <c r="V41"/>
      <c r="W41"/>
    </row>
    <row r="42" spans="8:25">
      <c r="N42" s="161" t="s">
        <v>27</v>
      </c>
      <c r="O42" s="165">
        <v>1</v>
      </c>
      <c r="P42" s="163">
        <v>3</v>
      </c>
      <c r="Q42" s="86">
        <v>3</v>
      </c>
      <c r="S42"/>
      <c r="T42"/>
      <c r="U42"/>
      <c r="V42"/>
      <c r="W42"/>
    </row>
    <row r="43" spans="8:25">
      <c r="H43" s="2" t="s">
        <v>222</v>
      </c>
      <c r="S43"/>
      <c r="T43"/>
      <c r="U43"/>
      <c r="V43"/>
      <c r="W43"/>
    </row>
    <row r="44" spans="8:25">
      <c r="N44" s="10"/>
      <c r="O44" s="13"/>
      <c r="P44" s="105" t="s">
        <v>78</v>
      </c>
      <c r="Q44" s="106">
        <v>3</v>
      </c>
      <c r="S44"/>
      <c r="T44"/>
      <c r="U44"/>
      <c r="V44"/>
      <c r="W44"/>
      <c r="X44" s="11"/>
    </row>
    <row r="45" spans="8:25">
      <c r="S45"/>
      <c r="T45"/>
      <c r="U45"/>
      <c r="V45"/>
      <c r="W45"/>
      <c r="X45" s="11"/>
    </row>
    <row r="46" spans="8:25">
      <c r="N46" s="4" t="s">
        <v>525</v>
      </c>
      <c r="P46" s="289"/>
      <c r="Q46" s="12"/>
      <c r="S46"/>
      <c r="T46"/>
      <c r="U46"/>
      <c r="V46"/>
      <c r="W46"/>
      <c r="X46" s="11"/>
    </row>
    <row r="47" spans="8:25">
      <c r="N47" s="151" t="s">
        <v>23</v>
      </c>
      <c r="O47" s="152" t="s">
        <v>3</v>
      </c>
      <c r="P47" s="152" t="s">
        <v>521</v>
      </c>
      <c r="Q47" s="153" t="s">
        <v>126</v>
      </c>
      <c r="S47"/>
      <c r="T47"/>
      <c r="U47"/>
      <c r="V47"/>
      <c r="W47"/>
      <c r="X47" s="11"/>
    </row>
    <row r="48" spans="8:25">
      <c r="N48" s="162" t="s">
        <v>24</v>
      </c>
      <c r="O48" s="85">
        <v>0.40434782608695652</v>
      </c>
      <c r="P48" s="1">
        <v>93</v>
      </c>
      <c r="Q48" s="86">
        <v>230</v>
      </c>
      <c r="S48"/>
      <c r="T48"/>
      <c r="U48"/>
      <c r="V48"/>
      <c r="W48"/>
    </row>
    <row r="49" spans="14:23">
      <c r="N49" s="162" t="s">
        <v>25</v>
      </c>
      <c r="O49" s="85">
        <v>0.46753246753246752</v>
      </c>
      <c r="P49" s="86">
        <v>108</v>
      </c>
      <c r="Q49" s="86">
        <v>231</v>
      </c>
      <c r="S49"/>
      <c r="T49"/>
      <c r="U49"/>
      <c r="V49"/>
      <c r="W49"/>
    </row>
    <row r="50" spans="14:23">
      <c r="N50" s="162" t="s">
        <v>26</v>
      </c>
      <c r="O50" s="85">
        <v>0.90434782608695652</v>
      </c>
      <c r="P50" s="86">
        <v>208</v>
      </c>
      <c r="Q50" s="86">
        <v>230</v>
      </c>
      <c r="S50"/>
      <c r="T50"/>
      <c r="U50"/>
      <c r="V50"/>
      <c r="W50"/>
    </row>
    <row r="51" spans="14:23">
      <c r="N51" s="161" t="s">
        <v>27</v>
      </c>
      <c r="O51" s="165">
        <v>0.94849785407725318</v>
      </c>
      <c r="P51" s="163">
        <v>221</v>
      </c>
      <c r="Q51" s="86">
        <v>233</v>
      </c>
      <c r="S51"/>
      <c r="T51"/>
      <c r="U51"/>
      <c r="V51"/>
      <c r="W51"/>
    </row>
    <row r="53" spans="14:23">
      <c r="N53" s="10"/>
      <c r="O53" s="13"/>
      <c r="P53" s="105" t="s">
        <v>78</v>
      </c>
      <c r="Q53" s="106">
        <v>231</v>
      </c>
    </row>
    <row r="66" spans="18:20">
      <c r="T66" s="3"/>
    </row>
    <row r="67" spans="18:20">
      <c r="T67" s="3"/>
    </row>
    <row r="68" spans="18:20">
      <c r="T68" s="3"/>
    </row>
    <row r="69" spans="18:20">
      <c r="T69" s="3"/>
    </row>
    <row r="70" spans="18:20">
      <c r="S70" s="11"/>
      <c r="T70" s="3"/>
    </row>
    <row r="71" spans="18:20">
      <c r="S71" s="11"/>
    </row>
    <row r="76" spans="18:20">
      <c r="R76" s="3"/>
    </row>
    <row r="77" spans="18:20">
      <c r="R77" s="3"/>
    </row>
    <row r="78" spans="18:20">
      <c r="R78" s="3"/>
      <c r="S78" s="11"/>
    </row>
    <row r="79" spans="18:20">
      <c r="R79" s="3"/>
      <c r="S79" s="11"/>
    </row>
    <row r="80" spans="18:20" ht="13.2">
      <c r="R80" s="25"/>
      <c r="S80" s="21"/>
    </row>
  </sheetData>
  <sheetProtection algorithmName="SHA-512" hashValue="zo24lpjk6LsYzQMzicQfPB9LKQV/AYsh7Kf3mTofYoclhhKR73WIPcUB5vofTfgZcXNUim/HzGYde4EXlk69Xw==" saltValue="E8OysbuLcSNCK2Hna3/yjA==" spinCount="100000" sheet="1" objects="1" scenarios="1" selectLockedCells="1" selectUnlockedCells="1"/>
  <sortState ref="S16:U23">
    <sortCondition ref="T18:T25"/>
  </sortState>
  <mergeCells count="3">
    <mergeCell ref="A2:L2"/>
    <mergeCell ref="G4:I4"/>
    <mergeCell ref="G6:H6"/>
  </mergeCells>
  <pageMargins left="0.25" right="0.25" top="0.75" bottom="0.75" header="0.3" footer="0.3"/>
  <pageSetup paperSize="5" scale="86" orientation="landscape" r:id="rId1"/>
  <rowBreaks count="1" manualBreakCount="1">
    <brk id="26" max="16383" man="1"/>
  </rowBreaks>
  <colBreaks count="1" manualBreakCount="1">
    <brk id="12" max="1048575" man="1"/>
  </colBreaks>
  <drawing r:id="rId2"/>
  <tableParts count="7">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R83"/>
  <sheetViews>
    <sheetView showGridLines="0" showRowColHeaders="0" showWhiteSpace="0" topLeftCell="A4" zoomScale="80" zoomScaleNormal="80" zoomScaleSheetLayoutView="80" zoomScalePageLayoutView="80" workbookViewId="0">
      <selection activeCell="D19" sqref="D19"/>
    </sheetView>
  </sheetViews>
  <sheetFormatPr defaultColWidth="9.8984375" defaultRowHeight="15" customHeight="1"/>
  <cols>
    <col min="1" max="1" width="24.59765625" style="4" customWidth="1"/>
    <col min="2" max="2" width="3.69921875" style="4" customWidth="1"/>
    <col min="3" max="5" width="9.8984375" style="2" customWidth="1"/>
    <col min="6" max="6" width="7.296875" style="2" customWidth="1"/>
    <col min="7" max="7" width="2" style="2" customWidth="1"/>
    <col min="8" max="10" width="9.8984375" style="2" customWidth="1"/>
    <col min="11" max="11" width="11" style="2" customWidth="1"/>
    <col min="12" max="12" width="9.3984375" style="2" customWidth="1"/>
    <col min="13" max="13" width="2.3984375" style="2" customWidth="1"/>
    <col min="14" max="14" width="0.19921875" style="2" customWidth="1"/>
    <col min="15" max="15" width="7" style="2" customWidth="1"/>
    <col min="16" max="16" width="2" style="2" customWidth="1"/>
    <col min="17" max="17" width="13.59765625" style="2" customWidth="1"/>
    <col min="18" max="18" width="9.3984375" style="2" hidden="1" customWidth="1"/>
    <col min="19" max="19" width="7" style="2" hidden="1" customWidth="1"/>
    <col min="20" max="20" width="3.59765625" style="2" hidden="1" customWidth="1"/>
    <col min="21" max="21" width="9.8984375" style="2" hidden="1" customWidth="1"/>
    <col min="22" max="22" width="10" hidden="1" customWidth="1"/>
    <col min="23" max="28" width="9.8984375" hidden="1" customWidth="1"/>
    <col min="29" max="29" width="9.8984375" style="2" hidden="1" customWidth="1"/>
    <col min="30" max="30" width="29.3984375" style="2" hidden="1" customWidth="1"/>
    <col min="31" max="42" width="9.8984375" style="2" hidden="1" customWidth="1"/>
    <col min="43" max="44" width="9.8984375" style="2" customWidth="1"/>
    <col min="45" max="16384" width="9.8984375" style="2"/>
  </cols>
  <sheetData>
    <row r="1" spans="1:44" ht="64.95" customHeight="1" thickBot="1">
      <c r="A1" s="509"/>
      <c r="B1" s="5"/>
      <c r="C1" s="5"/>
      <c r="D1" s="5"/>
      <c r="E1" s="5"/>
      <c r="F1" s="5"/>
      <c r="G1" s="5"/>
      <c r="H1" s="5"/>
      <c r="I1" s="5"/>
      <c r="J1" s="5"/>
      <c r="K1" s="633" t="s">
        <v>1</v>
      </c>
      <c r="L1" s="633"/>
      <c r="M1" s="633"/>
      <c r="N1" s="244"/>
      <c r="O1" s="8"/>
      <c r="P1" s="8"/>
      <c r="S1" s="9"/>
      <c r="U1" s="14" t="s">
        <v>286</v>
      </c>
      <c r="AC1" s="42"/>
      <c r="AD1" s="47" t="s">
        <v>168</v>
      </c>
      <c r="AE1" s="55"/>
      <c r="AF1" s="55"/>
      <c r="AG1" s="59"/>
      <c r="AH1" s="299"/>
      <c r="AI1" s="49"/>
      <c r="AJ1" s="49"/>
      <c r="AK1" s="42"/>
      <c r="AL1" s="49"/>
      <c r="AM1" s="49"/>
      <c r="AN1" s="49"/>
      <c r="AO1" s="42"/>
    </row>
    <row r="2" spans="1:44" ht="18" customHeight="1">
      <c r="A2" s="585" t="s">
        <v>609</v>
      </c>
      <c r="B2" s="585"/>
      <c r="C2" s="585"/>
      <c r="D2" s="585"/>
      <c r="E2" s="585"/>
      <c r="F2" s="585"/>
      <c r="G2" s="585"/>
      <c r="H2" s="585"/>
      <c r="I2" s="585"/>
      <c r="J2" s="585"/>
      <c r="K2" s="585"/>
      <c r="L2" s="585"/>
      <c r="M2" s="585"/>
      <c r="N2" s="585"/>
      <c r="O2" s="563"/>
      <c r="P2" s="563"/>
      <c r="Q2" s="563"/>
      <c r="R2" s="563"/>
      <c r="S2"/>
      <c r="U2" s="151" t="s">
        <v>28</v>
      </c>
      <c r="V2" s="152" t="s">
        <v>83</v>
      </c>
      <c r="W2" s="167" t="s">
        <v>172</v>
      </c>
      <c r="X2" s="167" t="s">
        <v>169</v>
      </c>
      <c r="Y2" s="167" t="s">
        <v>170</v>
      </c>
      <c r="Z2" s="167" t="s">
        <v>171</v>
      </c>
      <c r="AA2" s="167" t="s">
        <v>12</v>
      </c>
      <c r="AC2" s="55"/>
      <c r="AD2" s="108" t="s">
        <v>39</v>
      </c>
      <c r="AE2" s="115" t="s">
        <v>3</v>
      </c>
      <c r="AF2" s="116" t="s">
        <v>75</v>
      </c>
      <c r="AG2" s="59"/>
      <c r="AQ2" s="1"/>
      <c r="AR2" s="3"/>
    </row>
    <row r="3" spans="1:44" ht="15" customHeight="1">
      <c r="A3" s="512"/>
      <c r="F3"/>
      <c r="G3" s="3"/>
      <c r="U3" s="149" t="s">
        <v>313</v>
      </c>
      <c r="V3" s="85">
        <v>8.3333333333333332E-3</v>
      </c>
      <c r="W3" s="84">
        <v>2</v>
      </c>
      <c r="X3" s="84">
        <v>1</v>
      </c>
      <c r="Y3" s="84">
        <v>1</v>
      </c>
      <c r="Z3" s="84">
        <v>0</v>
      </c>
      <c r="AA3" s="84">
        <v>237</v>
      </c>
      <c r="AC3" s="55"/>
      <c r="AD3" s="242" t="s">
        <v>11</v>
      </c>
      <c r="AE3" s="343">
        <v>1.2500000000000001E-2</v>
      </c>
      <c r="AF3" s="92">
        <v>3</v>
      </c>
      <c r="AG3" s="59"/>
      <c r="AQ3" s="1"/>
      <c r="AR3" s="3"/>
    </row>
    <row r="4" spans="1:44" ht="15" customHeight="1">
      <c r="A4" s="513"/>
      <c r="H4" s="636" t="s">
        <v>314</v>
      </c>
      <c r="I4" s="636"/>
      <c r="J4" s="636"/>
      <c r="K4" s="636"/>
      <c r="U4" s="149" t="s">
        <v>312</v>
      </c>
      <c r="V4" s="85">
        <v>8.3333333333333329E-2</v>
      </c>
      <c r="W4" s="84">
        <v>20</v>
      </c>
      <c r="X4" s="84">
        <v>4</v>
      </c>
      <c r="Y4" s="84">
        <v>12</v>
      </c>
      <c r="Z4" s="84">
        <v>7</v>
      </c>
      <c r="AA4" s="84">
        <v>220</v>
      </c>
      <c r="AC4" s="55"/>
      <c r="AD4" s="243" t="s">
        <v>12</v>
      </c>
      <c r="AE4" s="94">
        <v>0.98333333333333328</v>
      </c>
      <c r="AF4" s="92">
        <v>236</v>
      </c>
      <c r="AG4" s="45"/>
      <c r="AQ4" s="1"/>
      <c r="AR4" s="3"/>
    </row>
    <row r="5" spans="1:44" ht="15" customHeight="1">
      <c r="A5" s="512"/>
      <c r="E5" s="6"/>
      <c r="F5" s="6"/>
      <c r="G5" s="6"/>
      <c r="H5" s="636"/>
      <c r="I5" s="636"/>
      <c r="J5" s="636"/>
      <c r="K5" s="636"/>
      <c r="L5" s="6"/>
      <c r="N5"/>
      <c r="O5"/>
      <c r="P5"/>
      <c r="Q5"/>
      <c r="R5"/>
      <c r="S5"/>
      <c r="T5"/>
      <c r="U5" s="149" t="s">
        <v>188</v>
      </c>
      <c r="V5" s="85">
        <v>9.166666666666666E-2</v>
      </c>
      <c r="W5" s="84">
        <v>22</v>
      </c>
      <c r="X5" s="84">
        <v>7</v>
      </c>
      <c r="Y5" s="84">
        <v>10</v>
      </c>
      <c r="Z5" s="84">
        <v>12</v>
      </c>
      <c r="AA5" s="84">
        <v>217</v>
      </c>
      <c r="AC5" s="42"/>
      <c r="AD5" s="242" t="s">
        <v>2</v>
      </c>
      <c r="AE5" s="94">
        <v>4.1666666666666666E-3</v>
      </c>
      <c r="AF5" s="92">
        <v>1</v>
      </c>
      <c r="AG5" s="45"/>
      <c r="AQ5" s="4"/>
    </row>
    <row r="6" spans="1:44" ht="15" customHeight="1">
      <c r="A6" s="514"/>
      <c r="B6" s="18"/>
      <c r="E6" s="6"/>
      <c r="F6" s="6"/>
      <c r="G6" s="6"/>
      <c r="H6" s="637">
        <f>AE3</f>
        <v>1.2500000000000001E-2</v>
      </c>
      <c r="I6" s="641" t="s">
        <v>304</v>
      </c>
      <c r="J6" s="641"/>
      <c r="K6" s="641"/>
      <c r="L6" s="641"/>
      <c r="N6"/>
      <c r="O6"/>
      <c r="P6"/>
      <c r="Q6"/>
      <c r="R6"/>
      <c r="S6"/>
      <c r="T6"/>
      <c r="U6" s="159" t="s">
        <v>77</v>
      </c>
      <c r="V6" s="165">
        <v>0.38750000000000001</v>
      </c>
      <c r="W6" s="163">
        <v>93</v>
      </c>
      <c r="X6" s="163">
        <v>43</v>
      </c>
      <c r="Y6" s="163">
        <v>62</v>
      </c>
      <c r="Z6" s="163">
        <v>25</v>
      </c>
      <c r="AA6" s="163">
        <v>147</v>
      </c>
      <c r="AC6" s="42"/>
      <c r="AD6" s="42"/>
      <c r="AE6" s="64" t="s">
        <v>79</v>
      </c>
      <c r="AF6" s="119">
        <v>240</v>
      </c>
      <c r="AG6" s="45"/>
    </row>
    <row r="7" spans="1:44" ht="15" customHeight="1">
      <c r="A7" s="513"/>
      <c r="E7" s="17"/>
      <c r="F7" s="7"/>
      <c r="G7" s="7"/>
      <c r="H7" s="637"/>
      <c r="I7" s="641"/>
      <c r="J7" s="641"/>
      <c r="K7" s="641"/>
      <c r="L7" s="641"/>
      <c r="N7"/>
      <c r="O7"/>
      <c r="P7"/>
      <c r="Q7"/>
      <c r="R7"/>
      <c r="S7"/>
      <c r="T7"/>
      <c r="V7" s="13"/>
      <c r="W7" s="2"/>
      <c r="X7" s="2"/>
      <c r="Y7" s="10"/>
      <c r="Z7" s="4"/>
      <c r="AA7" s="2"/>
      <c r="AC7" s="42"/>
      <c r="AD7" s="42"/>
      <c r="AE7" s="42"/>
      <c r="AF7" s="42"/>
      <c r="AG7" s="48"/>
    </row>
    <row r="8" spans="1:44" ht="20.25" customHeight="1">
      <c r="A8" s="513"/>
      <c r="E8" s="16"/>
      <c r="H8" s="130"/>
      <c r="I8" s="340"/>
      <c r="J8" s="295" t="s">
        <v>79</v>
      </c>
      <c r="K8" s="525">
        <f>AF6</f>
        <v>240</v>
      </c>
      <c r="L8" s="19"/>
      <c r="N8"/>
      <c r="O8"/>
      <c r="P8"/>
      <c r="Q8"/>
      <c r="R8"/>
      <c r="S8"/>
      <c r="T8"/>
      <c r="V8" s="112" t="s">
        <v>79</v>
      </c>
      <c r="W8" s="81">
        <v>240</v>
      </c>
      <c r="X8" s="2"/>
      <c r="Y8" s="10"/>
      <c r="Z8" s="4"/>
      <c r="AA8" s="2"/>
      <c r="AD8" s="298" t="s">
        <v>288</v>
      </c>
      <c r="AE8" s="179" t="s">
        <v>84</v>
      </c>
      <c r="AF8" s="180" t="s">
        <v>85</v>
      </c>
      <c r="AG8" s="180" t="s">
        <v>86</v>
      </c>
      <c r="AH8" s="180" t="s">
        <v>82</v>
      </c>
      <c r="AI8" s="180" t="s">
        <v>129</v>
      </c>
      <c r="AJ8" s="181" t="s">
        <v>130</v>
      </c>
      <c r="AK8" s="169" t="s">
        <v>126</v>
      </c>
    </row>
    <row r="9" spans="1:44" s="3" customFormat="1" ht="15" customHeight="1">
      <c r="A9" s="515"/>
      <c r="B9" s="1"/>
      <c r="E9" s="11"/>
      <c r="I9" s="635"/>
      <c r="J9" s="635"/>
      <c r="K9" s="635"/>
      <c r="L9" s="635"/>
      <c r="N9"/>
      <c r="O9"/>
      <c r="P9"/>
      <c r="Q9"/>
      <c r="R9"/>
      <c r="S9"/>
      <c r="T9"/>
      <c r="AD9" s="298" t="s">
        <v>309</v>
      </c>
      <c r="AE9" s="92">
        <v>4</v>
      </c>
      <c r="AF9" s="93">
        <v>0</v>
      </c>
      <c r="AG9" s="92">
        <v>4</v>
      </c>
      <c r="AH9" s="93">
        <v>1</v>
      </c>
      <c r="AI9" s="94">
        <v>0.8</v>
      </c>
      <c r="AJ9" s="94">
        <v>0.2</v>
      </c>
      <c r="AK9" s="92">
        <v>5</v>
      </c>
      <c r="AL9" s="2"/>
      <c r="AQ9" s="2"/>
      <c r="AR9" s="2"/>
    </row>
    <row r="10" spans="1:44" s="3" customFormat="1" ht="15" customHeight="1">
      <c r="A10" s="516"/>
      <c r="B10" s="1"/>
      <c r="E10" s="11"/>
      <c r="I10" s="635"/>
      <c r="J10" s="635"/>
      <c r="K10" s="635"/>
      <c r="L10" s="635"/>
      <c r="N10"/>
      <c r="O10"/>
      <c r="P10"/>
      <c r="Q10"/>
      <c r="R10"/>
      <c r="S10"/>
      <c r="T10"/>
      <c r="AD10" s="298" t="s">
        <v>305</v>
      </c>
      <c r="AE10" s="92">
        <v>3</v>
      </c>
      <c r="AF10" s="92">
        <v>0</v>
      </c>
      <c r="AG10" s="92">
        <v>3</v>
      </c>
      <c r="AH10" s="93">
        <v>0</v>
      </c>
      <c r="AI10" s="94">
        <v>0.6</v>
      </c>
      <c r="AJ10" s="94">
        <v>0</v>
      </c>
      <c r="AK10" s="92">
        <v>5</v>
      </c>
      <c r="AL10" s="2"/>
      <c r="AQ10" s="2"/>
      <c r="AR10" s="2"/>
    </row>
    <row r="11" spans="1:44" s="3" customFormat="1" ht="24" customHeight="1">
      <c r="A11" s="516"/>
      <c r="B11" s="1"/>
      <c r="I11" s="555"/>
      <c r="J11" s="638"/>
      <c r="K11" s="638"/>
      <c r="L11" s="638"/>
      <c r="N11"/>
      <c r="O11"/>
      <c r="P11"/>
      <c r="Q11"/>
      <c r="R11"/>
      <c r="S11"/>
      <c r="T11"/>
      <c r="U11" s="3" t="s">
        <v>289</v>
      </c>
      <c r="AD11" s="298" t="s">
        <v>306</v>
      </c>
      <c r="AE11" s="92">
        <v>3</v>
      </c>
      <c r="AF11" s="93">
        <v>0</v>
      </c>
      <c r="AG11" s="92">
        <v>3</v>
      </c>
      <c r="AH11" s="93">
        <v>0</v>
      </c>
      <c r="AI11" s="94">
        <v>0.6</v>
      </c>
      <c r="AJ11" s="94">
        <v>0</v>
      </c>
      <c r="AK11" s="92">
        <v>5</v>
      </c>
      <c r="AL11" s="2"/>
      <c r="AQ11" s="2"/>
      <c r="AR11" s="2"/>
    </row>
    <row r="12" spans="1:44" s="3" customFormat="1" ht="24" customHeight="1">
      <c r="A12" s="516"/>
      <c r="B12" s="1"/>
      <c r="I12" s="555"/>
      <c r="J12" s="639"/>
      <c r="K12" s="639"/>
      <c r="L12" s="639"/>
      <c r="U12" s="199" t="s">
        <v>47</v>
      </c>
      <c r="V12" s="200" t="s">
        <v>3</v>
      </c>
      <c r="W12" s="201" t="s">
        <v>75</v>
      </c>
      <c r="X12" s="4"/>
      <c r="AD12" s="298" t="s">
        <v>307</v>
      </c>
      <c r="AE12" s="92">
        <v>2</v>
      </c>
      <c r="AF12" s="92">
        <v>0</v>
      </c>
      <c r="AG12" s="92">
        <v>2</v>
      </c>
      <c r="AH12" s="93">
        <v>0</v>
      </c>
      <c r="AI12" s="94">
        <v>0.5</v>
      </c>
      <c r="AJ12" s="94">
        <v>0</v>
      </c>
      <c r="AK12" s="92">
        <v>4</v>
      </c>
      <c r="AL12" s="2"/>
    </row>
    <row r="13" spans="1:44" s="3" customFormat="1" ht="24" customHeight="1">
      <c r="A13" s="516"/>
      <c r="B13" s="1"/>
      <c r="I13" s="555"/>
      <c r="J13" s="640"/>
      <c r="K13" s="640"/>
      <c r="L13" s="640"/>
      <c r="N13" s="334"/>
      <c r="O13" s="334"/>
      <c r="P13" s="334"/>
      <c r="Q13" s="334"/>
      <c r="R13" s="334"/>
      <c r="U13" s="195" t="s">
        <v>48</v>
      </c>
      <c r="V13" s="87">
        <v>0.5</v>
      </c>
      <c r="W13" s="197">
        <v>2</v>
      </c>
      <c r="X13" s="4"/>
      <c r="AD13" s="298" t="s">
        <v>308</v>
      </c>
      <c r="AE13" s="182">
        <v>1</v>
      </c>
      <c r="AF13" s="182">
        <v>0</v>
      </c>
      <c r="AG13" s="182">
        <v>1</v>
      </c>
      <c r="AH13" s="183">
        <v>0</v>
      </c>
      <c r="AI13" s="184">
        <v>0.25</v>
      </c>
      <c r="AJ13" s="184">
        <v>0</v>
      </c>
      <c r="AK13" s="92">
        <v>4</v>
      </c>
      <c r="AL13" s="2"/>
      <c r="AQ13" s="42"/>
    </row>
    <row r="14" spans="1:44" s="3" customFormat="1" ht="15" customHeight="1">
      <c r="A14" s="516"/>
      <c r="B14" s="1"/>
      <c r="I14" s="556"/>
      <c r="J14" s="557"/>
      <c r="K14" s="558"/>
      <c r="L14" s="558"/>
      <c r="N14" s="334"/>
      <c r="O14" s="334"/>
      <c r="P14" s="334"/>
      <c r="Q14" s="334"/>
      <c r="R14" s="334"/>
      <c r="U14" s="325" t="s">
        <v>51</v>
      </c>
      <c r="V14" s="87">
        <v>0.25</v>
      </c>
      <c r="W14" s="197">
        <v>1</v>
      </c>
      <c r="X14" s="4"/>
      <c r="AD14" s="49"/>
      <c r="AE14" s="52"/>
      <c r="AF14" s="52"/>
      <c r="AG14" s="52"/>
      <c r="AH14" s="52"/>
      <c r="AI14" s="52"/>
      <c r="AJ14" s="52"/>
      <c r="AK14" s="52"/>
      <c r="AL14" s="2"/>
      <c r="AQ14" s="42"/>
    </row>
    <row r="15" spans="1:44" ht="10.050000000000001" customHeight="1">
      <c r="A15" s="512"/>
      <c r="I15" s="635"/>
      <c r="J15" s="635"/>
      <c r="K15" s="635"/>
      <c r="L15" s="635"/>
      <c r="U15" s="196" t="s">
        <v>45</v>
      </c>
      <c r="V15" s="87">
        <v>0.25</v>
      </c>
      <c r="W15" s="197">
        <v>1</v>
      </c>
      <c r="X15" s="4"/>
      <c r="AD15" s="49"/>
      <c r="AE15" s="55"/>
      <c r="AF15" s="55"/>
      <c r="AG15" s="57"/>
      <c r="AH15" s="59"/>
      <c r="AI15" s="59"/>
      <c r="AJ15" s="64" t="s">
        <v>127</v>
      </c>
      <c r="AK15" s="67">
        <v>4.5999999999999996</v>
      </c>
      <c r="AL15" s="3"/>
      <c r="AQ15" s="42"/>
    </row>
    <row r="16" spans="1:44" ht="10.050000000000001" customHeight="1">
      <c r="A16" s="512"/>
      <c r="H16" s="14"/>
      <c r="I16" s="635"/>
      <c r="J16" s="635"/>
      <c r="K16" s="635"/>
      <c r="L16" s="635"/>
      <c r="U16" s="149" t="s">
        <v>49</v>
      </c>
      <c r="V16" s="87">
        <v>0</v>
      </c>
      <c r="W16" s="197">
        <v>0</v>
      </c>
      <c r="X16" s="4"/>
      <c r="AD16" s="60"/>
      <c r="AE16" s="3"/>
      <c r="AF16" s="3"/>
      <c r="AG16" s="3"/>
      <c r="AH16" s="3"/>
      <c r="AI16" s="3"/>
      <c r="AJ16" s="3"/>
      <c r="AK16" s="3"/>
      <c r="AL16" s="3"/>
      <c r="AQ16" s="42"/>
    </row>
    <row r="17" spans="1:43" ht="15" customHeight="1">
      <c r="A17" s="512"/>
      <c r="H17"/>
      <c r="I17" s="555"/>
      <c r="J17" s="559"/>
      <c r="K17" s="559"/>
      <c r="L17" s="559"/>
      <c r="M17"/>
      <c r="N17"/>
      <c r="U17" s="259" t="s">
        <v>147</v>
      </c>
      <c r="V17" s="87">
        <v>0</v>
      </c>
      <c r="W17" s="198">
        <v>0</v>
      </c>
      <c r="X17" s="4"/>
      <c r="AD17" s="60"/>
      <c r="AE17" s="3"/>
      <c r="AF17" s="3"/>
      <c r="AG17" s="3"/>
      <c r="AH17" s="3"/>
      <c r="AI17" s="3"/>
      <c r="AJ17" s="3"/>
      <c r="AK17" s="3"/>
      <c r="AL17" s="3"/>
      <c r="AQ17" s="42"/>
    </row>
    <row r="18" spans="1:43" ht="15" customHeight="1">
      <c r="A18" s="512"/>
      <c r="I18" s="555"/>
      <c r="J18" s="634"/>
      <c r="K18" s="634"/>
      <c r="L18" s="634"/>
      <c r="M18"/>
      <c r="N18"/>
      <c r="O18"/>
      <c r="P18"/>
      <c r="Q18"/>
      <c r="U18" s="149" t="s">
        <v>149</v>
      </c>
      <c r="V18" s="87">
        <v>0.25</v>
      </c>
      <c r="W18" s="198">
        <v>1</v>
      </c>
      <c r="X18" s="4"/>
      <c r="AD18" s="187" t="s">
        <v>41</v>
      </c>
      <c r="AE18" s="188" t="s">
        <v>11</v>
      </c>
      <c r="AF18" s="189" t="s">
        <v>87</v>
      </c>
      <c r="AG18" s="190" t="s">
        <v>89</v>
      </c>
      <c r="AH18" s="190" t="s">
        <v>88</v>
      </c>
      <c r="AI18" s="191" t="s">
        <v>126</v>
      </c>
      <c r="AJ18" s="49"/>
      <c r="AK18" s="3"/>
      <c r="AL18" s="3"/>
      <c r="AQ18" s="42"/>
    </row>
    <row r="19" spans="1:43" ht="15" customHeight="1">
      <c r="A19" s="512"/>
      <c r="H19"/>
      <c r="I19" s="555"/>
      <c r="J19" s="634"/>
      <c r="K19" s="634"/>
      <c r="L19" s="634"/>
      <c r="M19"/>
      <c r="N19"/>
      <c r="O19"/>
      <c r="P19"/>
      <c r="U19" s="154" t="s">
        <v>148</v>
      </c>
      <c r="V19" s="155">
        <v>0</v>
      </c>
      <c r="W19" s="326">
        <v>0</v>
      </c>
      <c r="X19" s="4"/>
      <c r="AD19" s="185" t="s">
        <v>159</v>
      </c>
      <c r="AE19" s="95">
        <v>0.5</v>
      </c>
      <c r="AF19" s="96">
        <v>2</v>
      </c>
      <c r="AG19" s="95">
        <v>0.25</v>
      </c>
      <c r="AH19" s="96">
        <v>1</v>
      </c>
      <c r="AI19" s="96">
        <v>4</v>
      </c>
      <c r="AJ19" s="49"/>
      <c r="AK19" s="3"/>
      <c r="AL19" s="42"/>
      <c r="AQ19" s="42"/>
    </row>
    <row r="20" spans="1:43" ht="15" customHeight="1">
      <c r="A20" s="512"/>
      <c r="H20"/>
      <c r="I20" s="560"/>
      <c r="J20" s="561"/>
      <c r="K20" s="562"/>
      <c r="L20" s="562"/>
      <c r="M20"/>
      <c r="N20"/>
      <c r="O20"/>
      <c r="P20"/>
      <c r="Q20"/>
      <c r="U20"/>
      <c r="X20" s="4"/>
      <c r="AD20" s="185" t="s">
        <v>160</v>
      </c>
      <c r="AE20" s="95">
        <v>0</v>
      </c>
      <c r="AF20" s="96">
        <v>0</v>
      </c>
      <c r="AG20" s="95">
        <v>0.25</v>
      </c>
      <c r="AH20" s="96">
        <v>1</v>
      </c>
      <c r="AI20" s="96">
        <v>4</v>
      </c>
      <c r="AJ20" s="49"/>
      <c r="AK20" s="3"/>
      <c r="AL20" s="42"/>
      <c r="AQ20" s="42"/>
    </row>
    <row r="21" spans="1:43" ht="10.050000000000001" customHeight="1">
      <c r="A21" s="512"/>
      <c r="H21"/>
      <c r="I21" s="635"/>
      <c r="J21" s="635"/>
      <c r="K21" s="635"/>
      <c r="L21" s="635"/>
      <c r="M21"/>
      <c r="N21"/>
      <c r="O21"/>
      <c r="P21"/>
      <c r="Q21"/>
      <c r="U21"/>
      <c r="V21" s="260" t="s">
        <v>79</v>
      </c>
      <c r="W21" s="261">
        <v>4</v>
      </c>
      <c r="X21" s="4"/>
      <c r="AD21" s="186" t="s">
        <v>42</v>
      </c>
      <c r="AE21" s="95">
        <v>0.25</v>
      </c>
      <c r="AF21" s="96">
        <v>1</v>
      </c>
      <c r="AG21" s="95">
        <v>0.25</v>
      </c>
      <c r="AH21" s="96">
        <v>1</v>
      </c>
      <c r="AI21" s="96">
        <v>4</v>
      </c>
      <c r="AJ21" s="49"/>
      <c r="AL21" s="42"/>
      <c r="AQ21" s="52"/>
    </row>
    <row r="22" spans="1:43" ht="10.050000000000001" customHeight="1">
      <c r="A22" s="512"/>
      <c r="H22"/>
      <c r="I22" s="635"/>
      <c r="J22" s="635"/>
      <c r="K22" s="635"/>
      <c r="L22" s="635"/>
      <c r="M22"/>
      <c r="N22"/>
      <c r="AD22" s="185" t="s">
        <v>161</v>
      </c>
      <c r="AE22" s="95">
        <v>0.5</v>
      </c>
      <c r="AF22" s="96">
        <v>2</v>
      </c>
      <c r="AG22" s="95">
        <v>0</v>
      </c>
      <c r="AH22" s="96">
        <v>0</v>
      </c>
      <c r="AI22" s="96">
        <v>4</v>
      </c>
      <c r="AJ22" s="49"/>
      <c r="AL22" s="42"/>
      <c r="AQ22" s="52"/>
    </row>
    <row r="23" spans="1:43" ht="15" customHeight="1">
      <c r="A23" s="512"/>
      <c r="I23" s="555"/>
      <c r="J23" s="634"/>
      <c r="K23" s="634"/>
      <c r="L23" s="634"/>
      <c r="U23"/>
      <c r="AD23" s="186" t="s">
        <v>44</v>
      </c>
      <c r="AE23" s="95">
        <v>0.25</v>
      </c>
      <c r="AF23" s="96">
        <v>1</v>
      </c>
      <c r="AG23" s="95">
        <v>0</v>
      </c>
      <c r="AH23" s="96">
        <v>0</v>
      </c>
      <c r="AI23" s="96">
        <v>4</v>
      </c>
      <c r="AL23" s="42"/>
      <c r="AQ23" s="52"/>
    </row>
    <row r="24" spans="1:43" ht="15" customHeight="1">
      <c r="A24" s="512"/>
      <c r="I24" s="555"/>
      <c r="J24" s="634"/>
      <c r="K24" s="634"/>
      <c r="L24" s="634"/>
      <c r="U24"/>
      <c r="AD24" s="186" t="s">
        <v>43</v>
      </c>
      <c r="AE24" s="95">
        <v>0.25</v>
      </c>
      <c r="AF24" s="96">
        <v>1</v>
      </c>
      <c r="AG24" s="95">
        <v>0</v>
      </c>
      <c r="AH24" s="96">
        <v>0</v>
      </c>
      <c r="AI24" s="96">
        <v>4</v>
      </c>
      <c r="AL24" s="42"/>
      <c r="AQ24" s="52"/>
    </row>
    <row r="25" spans="1:43" ht="15" customHeight="1">
      <c r="A25" s="512"/>
      <c r="I25" s="555"/>
      <c r="J25" s="634"/>
      <c r="K25" s="634"/>
      <c r="L25" s="634"/>
      <c r="U25"/>
      <c r="AD25" s="192" t="s">
        <v>162</v>
      </c>
      <c r="AE25" s="193">
        <v>0</v>
      </c>
      <c r="AF25" s="194">
        <v>0</v>
      </c>
      <c r="AG25" s="193">
        <v>0</v>
      </c>
      <c r="AH25" s="194">
        <v>0</v>
      </c>
      <c r="AI25" s="96">
        <v>4</v>
      </c>
      <c r="AL25" s="42"/>
      <c r="AQ25" s="52"/>
    </row>
    <row r="26" spans="1:43" s="104" customFormat="1" ht="15" customHeight="1">
      <c r="A26" s="524"/>
      <c r="B26" s="511"/>
      <c r="I26" s="341"/>
      <c r="J26" s="428"/>
      <c r="K26" s="342"/>
      <c r="L26" s="342"/>
      <c r="U26" s="274"/>
      <c r="V26" s="274"/>
      <c r="W26" s="274"/>
      <c r="X26" s="274"/>
      <c r="Y26" s="274"/>
      <c r="Z26" s="274"/>
      <c r="AA26" s="274"/>
      <c r="AB26" s="274"/>
      <c r="AD26" s="274"/>
      <c r="AE26" s="274"/>
      <c r="AF26" s="274"/>
      <c r="AG26" s="274"/>
      <c r="AH26" s="274"/>
      <c r="AI26" s="274"/>
      <c r="AL26" s="429"/>
      <c r="AQ26" s="430"/>
    </row>
    <row r="27" spans="1:43" ht="15" customHeight="1">
      <c r="A27" s="512"/>
      <c r="U27"/>
      <c r="AD27" s="3"/>
      <c r="AE27" s="3"/>
      <c r="AF27" s="3"/>
      <c r="AG27" s="3"/>
      <c r="AH27" s="36" t="s">
        <v>78</v>
      </c>
      <c r="AI27" s="106">
        <v>4</v>
      </c>
      <c r="AL27" s="52"/>
      <c r="AQ27" s="42"/>
    </row>
    <row r="28" spans="1:43" ht="15" customHeight="1">
      <c r="A28" s="512"/>
      <c r="J28"/>
      <c r="K28"/>
      <c r="L28"/>
      <c r="M28"/>
      <c r="U28"/>
      <c r="AD28" s="202" t="s">
        <v>52</v>
      </c>
      <c r="AE28" s="545" t="s">
        <v>3</v>
      </c>
      <c r="AF28" s="546" t="s">
        <v>75</v>
      </c>
      <c r="AG28" s="1"/>
      <c r="AH28" s="3"/>
      <c r="AI28" s="3"/>
      <c r="AK28" s="52"/>
      <c r="AL28" s="52"/>
      <c r="AQ28" s="42"/>
    </row>
    <row r="29" spans="1:43" ht="15" customHeight="1">
      <c r="A29" s="512"/>
      <c r="J29"/>
      <c r="K29" s="309" t="s">
        <v>79</v>
      </c>
      <c r="L29" s="320">
        <f>W8</f>
        <v>240</v>
      </c>
      <c r="M29"/>
      <c r="U29"/>
      <c r="AD29" s="547" t="s">
        <v>53</v>
      </c>
      <c r="AE29" s="548">
        <v>0.5</v>
      </c>
      <c r="AF29" s="549">
        <v>2</v>
      </c>
      <c r="AK29" s="52"/>
      <c r="AL29" s="52"/>
      <c r="AQ29" s="42"/>
    </row>
    <row r="30" spans="1:43" ht="15" customHeight="1">
      <c r="J30"/>
      <c r="K30"/>
      <c r="L30"/>
      <c r="M30"/>
      <c r="U30"/>
      <c r="AD30" s="550" t="s">
        <v>311</v>
      </c>
      <c r="AE30" s="548">
        <v>0.25</v>
      </c>
      <c r="AF30" s="549">
        <v>1</v>
      </c>
      <c r="AK30" s="52"/>
      <c r="AL30" s="52"/>
      <c r="AQ30" s="42"/>
    </row>
    <row r="31" spans="1:43" ht="15" customHeight="1">
      <c r="J31"/>
      <c r="K31"/>
      <c r="L31"/>
      <c r="M31"/>
      <c r="U31"/>
      <c r="AD31" s="551" t="s">
        <v>152</v>
      </c>
      <c r="AE31" s="548">
        <v>0.25</v>
      </c>
      <c r="AF31" s="549">
        <v>1</v>
      </c>
      <c r="AK31" s="52"/>
      <c r="AL31" s="52"/>
      <c r="AQ31" s="42"/>
    </row>
    <row r="32" spans="1:43" ht="15" customHeight="1">
      <c r="J32"/>
      <c r="K32"/>
      <c r="L32"/>
      <c r="M32"/>
      <c r="U32"/>
      <c r="AD32" s="552" t="s">
        <v>163</v>
      </c>
      <c r="AE32" s="548">
        <v>0</v>
      </c>
      <c r="AF32" s="549"/>
      <c r="AK32" s="52"/>
      <c r="AL32" s="52"/>
      <c r="AQ32" s="42"/>
    </row>
    <row r="33" spans="9:43" ht="15" customHeight="1">
      <c r="J33"/>
      <c r="K33"/>
      <c r="L33"/>
      <c r="M33"/>
      <c r="U33"/>
      <c r="AD33" s="552" t="s">
        <v>153</v>
      </c>
      <c r="AE33" s="548">
        <v>0</v>
      </c>
      <c r="AF33" s="549">
        <v>0</v>
      </c>
      <c r="AK33" s="42"/>
      <c r="AL33" s="42"/>
      <c r="AQ33" s="42"/>
    </row>
    <row r="34" spans="9:43" ht="15" customHeight="1">
      <c r="J34"/>
      <c r="K34"/>
      <c r="L34"/>
      <c r="M34"/>
      <c r="U34"/>
      <c r="AD34" s="552" t="s">
        <v>224</v>
      </c>
      <c r="AE34" s="548">
        <v>0</v>
      </c>
      <c r="AF34" s="549">
        <v>0</v>
      </c>
      <c r="AK34" s="42"/>
      <c r="AL34" s="42"/>
      <c r="AQ34" s="42"/>
    </row>
    <row r="35" spans="9:43" ht="15" customHeight="1">
      <c r="J35"/>
      <c r="K35"/>
      <c r="L35"/>
      <c r="M35"/>
      <c r="U35"/>
      <c r="AD35" s="553" t="s">
        <v>151</v>
      </c>
      <c r="AE35" s="554">
        <v>0</v>
      </c>
      <c r="AF35" s="549"/>
      <c r="AK35" s="41"/>
      <c r="AL35" s="41"/>
      <c r="AO35" s="55"/>
      <c r="AP35" s="41"/>
      <c r="AQ35" s="42"/>
    </row>
    <row r="36" spans="9:43" ht="15" customHeight="1">
      <c r="J36"/>
      <c r="K36"/>
      <c r="L36"/>
      <c r="M36"/>
      <c r="U36"/>
      <c r="AD36" s="553" t="s">
        <v>150</v>
      </c>
      <c r="AE36" s="554">
        <v>0</v>
      </c>
      <c r="AF36" s="549"/>
      <c r="AK36" s="47"/>
      <c r="AL36" s="41"/>
      <c r="AO36" s="55"/>
      <c r="AP36" s="41"/>
      <c r="AQ36" s="42"/>
    </row>
    <row r="37" spans="9:43" ht="15" customHeight="1">
      <c r="J37"/>
      <c r="K37"/>
      <c r="L37"/>
      <c r="M37"/>
      <c r="U37"/>
      <c r="AC37" s="42"/>
      <c r="AD37"/>
      <c r="AE37"/>
      <c r="AF37"/>
      <c r="AK37" s="55"/>
      <c r="AL37" s="41"/>
      <c r="AM37" s="10"/>
      <c r="AO37" s="55"/>
      <c r="AP37" s="41"/>
      <c r="AQ37" s="42"/>
    </row>
    <row r="38" spans="9:43" ht="15" customHeight="1">
      <c r="J38"/>
      <c r="K38"/>
      <c r="L38"/>
      <c r="M38"/>
      <c r="AC38" s="42"/>
      <c r="AE38" s="32" t="s">
        <v>79</v>
      </c>
      <c r="AF38" s="33">
        <v>4</v>
      </c>
      <c r="AK38" s="55"/>
      <c r="AL38" s="41"/>
      <c r="AM38" s="10"/>
      <c r="AO38" s="55"/>
      <c r="AP38" s="41"/>
      <c r="AQ38" s="42"/>
    </row>
    <row r="39" spans="9:43" ht="15" customHeight="1">
      <c r="J39"/>
      <c r="K39"/>
      <c r="L39"/>
      <c r="M39"/>
      <c r="AC39" s="42"/>
      <c r="AD39" s="12"/>
      <c r="AE39" s="10"/>
      <c r="AF39" s="10"/>
      <c r="AG39" s="4"/>
      <c r="AK39" s="55"/>
      <c r="AL39" s="41"/>
      <c r="AO39" s="42"/>
      <c r="AP39" s="42"/>
      <c r="AQ39" s="42"/>
    </row>
    <row r="40" spans="9:43" ht="15" customHeight="1">
      <c r="J40"/>
      <c r="K40"/>
      <c r="L40"/>
      <c r="M40"/>
      <c r="AC40" s="42"/>
      <c r="AD40"/>
      <c r="AE40"/>
      <c r="AF40"/>
      <c r="AG40"/>
      <c r="AH40"/>
      <c r="AI40"/>
      <c r="AJ40"/>
      <c r="AK40"/>
      <c r="AL40"/>
      <c r="AM40"/>
      <c r="AO40" s="42"/>
      <c r="AP40" s="42"/>
      <c r="AQ40" s="42"/>
    </row>
    <row r="41" spans="9:43" ht="15" customHeight="1">
      <c r="J41"/>
      <c r="K41"/>
      <c r="L41"/>
      <c r="M41"/>
      <c r="AC41" s="42"/>
      <c r="AD41"/>
      <c r="AE41"/>
      <c r="AF41"/>
      <c r="AG41"/>
      <c r="AH41"/>
      <c r="AI41"/>
      <c r="AJ41"/>
      <c r="AK41"/>
      <c r="AL41"/>
      <c r="AM41"/>
      <c r="AO41" s="42"/>
      <c r="AP41" s="42"/>
      <c r="AQ41" s="42"/>
    </row>
    <row r="42" spans="9:43" ht="15" customHeight="1">
      <c r="AC42"/>
      <c r="AD42"/>
      <c r="AE42"/>
      <c r="AF42"/>
      <c r="AG42"/>
      <c r="AH42"/>
      <c r="AI42"/>
      <c r="AJ42"/>
      <c r="AK42"/>
      <c r="AL42"/>
      <c r="AM42"/>
      <c r="AO42" s="42"/>
      <c r="AP42" s="42"/>
      <c r="AQ42" s="42"/>
    </row>
    <row r="43" spans="9:43" ht="15" customHeight="1">
      <c r="AC43"/>
      <c r="AD43"/>
      <c r="AE43"/>
      <c r="AF43"/>
      <c r="AG43"/>
      <c r="AH43"/>
      <c r="AI43"/>
      <c r="AJ43"/>
      <c r="AK43"/>
      <c r="AL43"/>
      <c r="AM43"/>
      <c r="AO43" s="42"/>
      <c r="AP43" s="42"/>
      <c r="AQ43" s="42"/>
    </row>
    <row r="44" spans="9:43" ht="15" customHeight="1">
      <c r="AC44"/>
      <c r="AD44"/>
      <c r="AE44"/>
      <c r="AF44"/>
      <c r="AG44"/>
      <c r="AH44"/>
      <c r="AI44"/>
      <c r="AJ44"/>
      <c r="AK44"/>
      <c r="AL44"/>
      <c r="AM44"/>
      <c r="AO44" s="42"/>
      <c r="AP44" s="42"/>
      <c r="AQ44" s="42"/>
    </row>
    <row r="45" spans="9:43" ht="15" customHeight="1">
      <c r="I45" s="2" t="s">
        <v>222</v>
      </c>
      <c r="AC45"/>
      <c r="AD45"/>
      <c r="AE45"/>
      <c r="AF45"/>
      <c r="AG45"/>
      <c r="AH45"/>
      <c r="AI45"/>
      <c r="AJ45"/>
      <c r="AK45"/>
      <c r="AL45"/>
      <c r="AM45"/>
      <c r="AN45" s="42"/>
      <c r="AO45" s="42"/>
      <c r="AP45" s="42"/>
      <c r="AQ45" s="42"/>
    </row>
    <row r="46" spans="9:43" ht="15" customHeight="1">
      <c r="AC46"/>
      <c r="AD46"/>
      <c r="AE46"/>
      <c r="AF46"/>
      <c r="AG46"/>
      <c r="AH46"/>
      <c r="AI46"/>
      <c r="AJ46"/>
      <c r="AK46"/>
      <c r="AL46"/>
      <c r="AM46"/>
      <c r="AN46" s="42"/>
      <c r="AO46" s="42"/>
      <c r="AP46" s="42"/>
      <c r="AQ46" s="42"/>
    </row>
    <row r="47" spans="9:43" ht="15" customHeight="1">
      <c r="AC47"/>
      <c r="AD47"/>
      <c r="AE47"/>
      <c r="AF47"/>
      <c r="AG47"/>
      <c r="AH47"/>
      <c r="AI47"/>
      <c r="AJ47"/>
      <c r="AK47"/>
      <c r="AL47"/>
      <c r="AM47"/>
      <c r="AN47" s="42"/>
      <c r="AO47" s="42"/>
      <c r="AP47" s="42"/>
      <c r="AQ47" s="42"/>
    </row>
    <row r="48" spans="9:43" ht="15" customHeight="1">
      <c r="AC48"/>
      <c r="AD48"/>
      <c r="AE48"/>
      <c r="AF48"/>
      <c r="AG48"/>
      <c r="AH48"/>
      <c r="AI48"/>
      <c r="AJ48"/>
      <c r="AK48"/>
      <c r="AL48"/>
      <c r="AM48"/>
      <c r="AN48" s="42"/>
      <c r="AO48" s="42"/>
      <c r="AP48" s="42"/>
      <c r="AQ48" s="42"/>
    </row>
    <row r="49" spans="29:43" ht="15" customHeight="1">
      <c r="AC49"/>
      <c r="AD49"/>
      <c r="AE49"/>
      <c r="AF49"/>
      <c r="AG49"/>
      <c r="AH49"/>
      <c r="AI49"/>
      <c r="AJ49"/>
      <c r="AK49"/>
      <c r="AL49"/>
      <c r="AM49"/>
      <c r="AN49" s="42"/>
      <c r="AO49" s="42"/>
      <c r="AP49" s="42"/>
      <c r="AQ49" s="42"/>
    </row>
    <row r="50" spans="29:43" ht="15" customHeight="1">
      <c r="AC50"/>
      <c r="AD50"/>
      <c r="AE50"/>
      <c r="AF50"/>
      <c r="AG50"/>
      <c r="AH50"/>
      <c r="AI50"/>
      <c r="AJ50"/>
      <c r="AK50"/>
      <c r="AL50"/>
      <c r="AM50"/>
      <c r="AN50" s="42"/>
      <c r="AO50" s="42"/>
      <c r="AP50" s="42"/>
      <c r="AQ50" s="42"/>
    </row>
    <row r="51" spans="29:43" ht="15" customHeight="1">
      <c r="AC51"/>
      <c r="AD51"/>
      <c r="AE51"/>
      <c r="AF51"/>
      <c r="AG51"/>
      <c r="AH51"/>
      <c r="AI51"/>
      <c r="AJ51"/>
      <c r="AK51"/>
      <c r="AL51"/>
      <c r="AM51"/>
      <c r="AN51" s="42"/>
      <c r="AO51" s="42"/>
      <c r="AP51" s="42"/>
      <c r="AQ51" s="42"/>
    </row>
    <row r="52" spans="29:43" ht="15" customHeight="1">
      <c r="AC52"/>
      <c r="AD52"/>
      <c r="AE52"/>
      <c r="AF52"/>
      <c r="AG52"/>
      <c r="AH52"/>
      <c r="AI52"/>
      <c r="AJ52"/>
      <c r="AK52"/>
      <c r="AL52"/>
      <c r="AM52"/>
      <c r="AN52" s="42"/>
      <c r="AO52" s="42"/>
      <c r="AP52" s="42"/>
      <c r="AQ52" s="42"/>
    </row>
    <row r="53" spans="29:43" ht="15" customHeight="1">
      <c r="AC53"/>
      <c r="AD53"/>
      <c r="AE53"/>
      <c r="AF53"/>
      <c r="AG53"/>
      <c r="AH53"/>
      <c r="AI53"/>
      <c r="AJ53"/>
      <c r="AK53"/>
      <c r="AL53"/>
      <c r="AM53"/>
      <c r="AN53" s="42"/>
      <c r="AO53" s="42"/>
      <c r="AP53" s="42"/>
      <c r="AQ53" s="42"/>
    </row>
    <row r="54" spans="29:43" ht="15" customHeight="1">
      <c r="AC54"/>
      <c r="AD54"/>
      <c r="AE54"/>
      <c r="AF54"/>
      <c r="AG54"/>
      <c r="AH54"/>
      <c r="AI54"/>
      <c r="AJ54"/>
      <c r="AK54"/>
      <c r="AL54"/>
      <c r="AM54"/>
      <c r="AN54" s="42"/>
      <c r="AO54" s="42"/>
      <c r="AP54" s="42"/>
      <c r="AQ54" s="42"/>
    </row>
    <row r="55" spans="29:43" ht="15" customHeight="1">
      <c r="AC55"/>
      <c r="AD55"/>
      <c r="AE55"/>
      <c r="AF55"/>
      <c r="AG55"/>
      <c r="AH55"/>
      <c r="AI55"/>
      <c r="AJ55"/>
      <c r="AK55"/>
      <c r="AL55"/>
      <c r="AM55"/>
    </row>
    <row r="56" spans="29:43" ht="15" customHeight="1">
      <c r="AC56"/>
      <c r="AD56"/>
      <c r="AE56"/>
      <c r="AF56"/>
      <c r="AG56"/>
      <c r="AH56"/>
      <c r="AI56"/>
      <c r="AJ56"/>
      <c r="AK56"/>
      <c r="AL56"/>
      <c r="AM56"/>
    </row>
    <row r="57" spans="29:43" ht="15" customHeight="1">
      <c r="AC57"/>
      <c r="AD57"/>
      <c r="AE57"/>
      <c r="AF57"/>
      <c r="AG57"/>
      <c r="AH57"/>
      <c r="AI57"/>
      <c r="AJ57"/>
      <c r="AK57"/>
      <c r="AL57"/>
      <c r="AM57"/>
    </row>
    <row r="58" spans="29:43" ht="15" customHeight="1">
      <c r="AC58"/>
      <c r="AD58"/>
      <c r="AE58"/>
      <c r="AF58"/>
      <c r="AG58"/>
      <c r="AH58"/>
      <c r="AI58"/>
      <c r="AJ58"/>
      <c r="AK58"/>
      <c r="AL58"/>
      <c r="AM58"/>
    </row>
    <row r="59" spans="29:43" ht="15" customHeight="1">
      <c r="AC59"/>
      <c r="AD59"/>
      <c r="AE59"/>
      <c r="AF59"/>
      <c r="AG59"/>
      <c r="AH59"/>
      <c r="AI59"/>
      <c r="AJ59"/>
      <c r="AK59"/>
      <c r="AL59"/>
    </row>
    <row r="60" spans="29:43" ht="15" customHeight="1">
      <c r="AC60"/>
      <c r="AD60"/>
      <c r="AE60"/>
      <c r="AF60"/>
      <c r="AG60"/>
      <c r="AH60"/>
      <c r="AI60"/>
      <c r="AJ60"/>
      <c r="AK60"/>
      <c r="AL60"/>
    </row>
    <row r="61" spans="29:43" ht="15" customHeight="1">
      <c r="AC61"/>
      <c r="AD61"/>
      <c r="AE61"/>
      <c r="AF61"/>
      <c r="AG61"/>
      <c r="AH61"/>
      <c r="AI61"/>
      <c r="AJ61"/>
      <c r="AK61"/>
      <c r="AL61"/>
    </row>
    <row r="62" spans="29:43" ht="15" customHeight="1">
      <c r="AC62"/>
      <c r="AD62"/>
      <c r="AE62"/>
      <c r="AF62"/>
      <c r="AG62"/>
      <c r="AH62"/>
      <c r="AI62"/>
      <c r="AJ62"/>
      <c r="AK62"/>
      <c r="AL62"/>
    </row>
    <row r="63" spans="29:43" ht="15" customHeight="1">
      <c r="AC63"/>
      <c r="AD63"/>
      <c r="AE63"/>
      <c r="AF63"/>
      <c r="AG63"/>
      <c r="AH63"/>
      <c r="AI63"/>
      <c r="AJ63"/>
      <c r="AK63"/>
      <c r="AL63"/>
    </row>
    <row r="64" spans="29:43" ht="15" customHeight="1">
      <c r="AC64"/>
      <c r="AD64"/>
      <c r="AE64"/>
      <c r="AF64"/>
      <c r="AG64"/>
      <c r="AH64"/>
      <c r="AI64"/>
      <c r="AJ64"/>
      <c r="AK64"/>
      <c r="AL64"/>
    </row>
    <row r="83" spans="34:34" ht="15" customHeight="1">
      <c r="AH83" s="3"/>
    </row>
  </sheetData>
  <sheetProtection algorithmName="SHA-512" hashValue="KOYReixlOBwe3z+shE9VcM/G9XZunapGyrMlpSPqfoWaxoy08EXlXtsem/5qUuw/7DWcuZ0dOi++WzFGd+bkiw==" saltValue="qinU/ZgYOrEwSpUwiJxAsA==" spinCount="100000" sheet="1" objects="1" scenarios="1" selectLockedCells="1" selectUnlockedCells="1"/>
  <mergeCells count="16">
    <mergeCell ref="K1:M1"/>
    <mergeCell ref="J24:L24"/>
    <mergeCell ref="J25:L25"/>
    <mergeCell ref="I15:L16"/>
    <mergeCell ref="I21:L22"/>
    <mergeCell ref="J18:L18"/>
    <mergeCell ref="J23:L23"/>
    <mergeCell ref="J19:L19"/>
    <mergeCell ref="H4:K5"/>
    <mergeCell ref="A2:N2"/>
    <mergeCell ref="H6:H7"/>
    <mergeCell ref="J11:L11"/>
    <mergeCell ref="J12:L12"/>
    <mergeCell ref="J13:L13"/>
    <mergeCell ref="I6:L7"/>
    <mergeCell ref="I9:L10"/>
  </mergeCells>
  <pageMargins left="0.25" right="0.25" top="0.75" bottom="0.75" header="0.3" footer="0.3"/>
  <pageSetup paperSize="17" orientation="landscape" r:id="rId1"/>
  <drawing r:id="rId2"/>
  <tableParts count="5">
    <tablePart r:id="rId3"/>
    <tablePart r:id="rId4"/>
    <tablePart r:id="rId5"/>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Q83"/>
  <sheetViews>
    <sheetView showGridLines="0" showRowColHeaders="0" showWhiteSpace="0" topLeftCell="A4" zoomScale="80" zoomScaleNormal="80" zoomScaleSheetLayoutView="90" zoomScalePageLayoutView="80" workbookViewId="0">
      <selection activeCell="G5" sqref="G5:H5"/>
    </sheetView>
  </sheetViews>
  <sheetFormatPr defaultColWidth="9.8984375" defaultRowHeight="15" customHeight="1"/>
  <cols>
    <col min="1" max="1" width="24.5" style="4" customWidth="1"/>
    <col min="2" max="2" width="3.69921875" style="4" customWidth="1"/>
    <col min="3" max="5" width="9.8984375" style="2" customWidth="1"/>
    <col min="6" max="6" width="7.09765625" style="2" customWidth="1"/>
    <col min="7" max="7" width="11.09765625" style="2" customWidth="1"/>
    <col min="8" max="9" width="9.8984375" style="2" customWidth="1"/>
    <col min="10" max="10" width="8.59765625" style="2" customWidth="1"/>
    <col min="11" max="15" width="0.8984375" style="2" customWidth="1"/>
    <col min="16" max="16" width="8.5" style="2" customWidth="1"/>
    <col min="17" max="18" width="7" style="2" customWidth="1"/>
    <col min="19" max="20" width="9.8984375" style="2" hidden="1" customWidth="1"/>
    <col min="21" max="21" width="10" style="3" hidden="1" customWidth="1"/>
    <col min="22" max="27" width="9.8984375" style="3" hidden="1" customWidth="1"/>
    <col min="28" max="36" width="9.8984375" style="2" hidden="1" customWidth="1"/>
    <col min="37" max="43" width="9.8984375" style="2" customWidth="1"/>
    <col min="44" max="16384" width="9.8984375" style="2"/>
  </cols>
  <sheetData>
    <row r="1" spans="1:43" ht="64.95" customHeight="1" thickBot="1">
      <c r="A1" s="509"/>
      <c r="B1" s="5"/>
      <c r="C1" s="5"/>
      <c r="D1" s="5"/>
      <c r="E1" s="5"/>
      <c r="F1" s="5"/>
      <c r="G1" s="5"/>
      <c r="H1" s="5"/>
      <c r="I1" s="5"/>
      <c r="J1" s="5"/>
      <c r="K1" s="5"/>
      <c r="L1" s="5"/>
      <c r="M1" s="244"/>
      <c r="N1" s="8"/>
      <c r="O1" s="8"/>
      <c r="Q1" s="9" t="s">
        <v>1</v>
      </c>
      <c r="R1" s="9"/>
      <c r="T1"/>
      <c r="U1"/>
      <c r="V1"/>
      <c r="W1"/>
      <c r="X1"/>
      <c r="Y1"/>
      <c r="Z1"/>
      <c r="AA1"/>
      <c r="AB1" s="42"/>
      <c r="AC1"/>
      <c r="AD1"/>
      <c r="AE1"/>
      <c r="AF1"/>
      <c r="AG1"/>
      <c r="AH1"/>
      <c r="AI1"/>
      <c r="AJ1"/>
      <c r="AK1"/>
      <c r="AL1" s="49"/>
      <c r="AM1" s="49"/>
      <c r="AN1" s="42"/>
    </row>
    <row r="2" spans="1:43" ht="18" customHeight="1">
      <c r="A2" s="585" t="s">
        <v>315</v>
      </c>
      <c r="B2" s="585"/>
      <c r="C2" s="585"/>
      <c r="D2" s="585"/>
      <c r="E2" s="585"/>
      <c r="F2" s="585"/>
      <c r="G2" s="585"/>
      <c r="H2" s="585"/>
      <c r="I2" s="585"/>
      <c r="J2" s="585"/>
      <c r="K2" s="585"/>
      <c r="L2" s="585"/>
      <c r="M2" s="585"/>
      <c r="N2" s="585"/>
      <c r="O2" s="585"/>
      <c r="P2" s="585"/>
      <c r="Q2" s="585"/>
      <c r="R2" s="3"/>
      <c r="T2" s="117" t="s">
        <v>128</v>
      </c>
      <c r="U2" s="52" t="str">
        <f>G5</f>
        <v>All Respondents</v>
      </c>
      <c r="V2" s="52">
        <f>VLOOKUP(U2,T12:U14,2,0)</f>
        <v>3</v>
      </c>
      <c r="X2"/>
      <c r="Y2" s="42"/>
      <c r="Z2"/>
      <c r="AA2"/>
      <c r="AB2"/>
      <c r="AC2"/>
      <c r="AD2"/>
      <c r="AE2"/>
      <c r="AF2"/>
      <c r="AG2"/>
      <c r="AH2"/>
      <c r="AI2"/>
      <c r="AJ2"/>
      <c r="AK2"/>
      <c r="AP2" s="1"/>
      <c r="AQ2" s="3"/>
    </row>
    <row r="3" spans="1:43" ht="15" customHeight="1">
      <c r="A3" s="512"/>
      <c r="F3" s="3"/>
      <c r="G3"/>
      <c r="H3"/>
      <c r="I3"/>
      <c r="J3"/>
      <c r="K3"/>
      <c r="L3"/>
      <c r="M3"/>
      <c r="T3" s="139" t="s">
        <v>40</v>
      </c>
      <c r="U3" s="141" t="s">
        <v>3</v>
      </c>
      <c r="V3" s="141" t="s">
        <v>75</v>
      </c>
      <c r="X3"/>
      <c r="Y3" s="42"/>
      <c r="Z3" s="300" t="s">
        <v>287</v>
      </c>
      <c r="AA3" s="42"/>
      <c r="AB3" s="42"/>
      <c r="AC3" s="3"/>
      <c r="AG3"/>
      <c r="AH3"/>
      <c r="AI3"/>
      <c r="AJ3"/>
      <c r="AK3"/>
      <c r="AP3" s="1"/>
      <c r="AQ3" s="3"/>
    </row>
    <row r="4" spans="1:43" ht="2.25" customHeight="1">
      <c r="A4" s="513"/>
      <c r="G4"/>
      <c r="H4"/>
      <c r="I4"/>
      <c r="J4"/>
      <c r="K4"/>
      <c r="L4"/>
      <c r="M4"/>
      <c r="T4" s="90" t="s">
        <v>11</v>
      </c>
      <c r="U4" s="102">
        <f>V4/V7</f>
        <v>0.19665271966527198</v>
      </c>
      <c r="V4" s="90">
        <f>IF($V$2=1, AB14, IF($V$2=2, AB22, IF($V$2=3, AB6,"")))</f>
        <v>47</v>
      </c>
      <c r="X4"/>
      <c r="Y4" s="42"/>
      <c r="Z4" s="47" t="s">
        <v>318</v>
      </c>
      <c r="AA4" s="55"/>
      <c r="AB4" s="55"/>
      <c r="AC4" s="3"/>
      <c r="AG4"/>
      <c r="AH4"/>
      <c r="AI4"/>
      <c r="AJ4"/>
      <c r="AK4"/>
      <c r="AP4" s="1"/>
      <c r="AQ4" s="3"/>
    </row>
    <row r="5" spans="1:43" ht="21" customHeight="1">
      <c r="A5" s="512"/>
      <c r="E5" s="6"/>
      <c r="F5" s="6"/>
      <c r="G5" s="642" t="s">
        <v>520</v>
      </c>
      <c r="H5" s="642"/>
      <c r="I5" s="309" t="s">
        <v>79</v>
      </c>
      <c r="J5" s="308">
        <f>U9</f>
        <v>239</v>
      </c>
      <c r="K5"/>
      <c r="L5"/>
      <c r="M5"/>
      <c r="N5" s="3"/>
      <c r="O5" s="3"/>
      <c r="P5" s="3"/>
      <c r="Q5" s="3"/>
      <c r="R5" s="3"/>
      <c r="S5" s="3"/>
      <c r="T5" s="89" t="s">
        <v>12</v>
      </c>
      <c r="U5" s="102">
        <f>V5/V7</f>
        <v>0.80334728033472802</v>
      </c>
      <c r="V5" s="90">
        <f>IF($V$2=1, AB15, IF($V$2=2, AB23, IF($V$2=3, AB7,"")))</f>
        <v>192</v>
      </c>
      <c r="X5"/>
      <c r="Y5" s="42"/>
      <c r="Z5" s="108" t="s">
        <v>40</v>
      </c>
      <c r="AA5" s="115" t="s">
        <v>3</v>
      </c>
      <c r="AB5" s="115" t="s">
        <v>75</v>
      </c>
      <c r="AC5" s="3"/>
      <c r="AG5"/>
      <c r="AH5"/>
      <c r="AI5"/>
      <c r="AJ5"/>
      <c r="AK5"/>
      <c r="AP5" s="4"/>
    </row>
    <row r="6" spans="1:43" ht="15" customHeight="1">
      <c r="A6" s="514"/>
      <c r="B6" s="18"/>
      <c r="E6" s="6"/>
      <c r="F6" s="6"/>
      <c r="G6"/>
      <c r="H6"/>
      <c r="I6"/>
      <c r="J6"/>
      <c r="K6"/>
      <c r="L6"/>
      <c r="M6"/>
      <c r="N6" s="3"/>
      <c r="O6" s="3"/>
      <c r="P6" s="3"/>
      <c r="Q6" s="3"/>
      <c r="R6" s="3"/>
      <c r="S6" s="3"/>
      <c r="T6" s="89"/>
      <c r="U6" s="102"/>
      <c r="V6" s="90"/>
      <c r="X6"/>
      <c r="Y6" s="42"/>
      <c r="Z6" s="90" t="s">
        <v>11</v>
      </c>
      <c r="AA6" s="102">
        <v>0.19665271966527198</v>
      </c>
      <c r="AB6" s="90">
        <v>47</v>
      </c>
      <c r="AC6" s="3"/>
      <c r="AG6"/>
      <c r="AH6"/>
      <c r="AI6"/>
      <c r="AJ6"/>
      <c r="AK6"/>
    </row>
    <row r="7" spans="1:43" ht="15" customHeight="1">
      <c r="A7" s="513"/>
      <c r="E7" s="17"/>
      <c r="F7" s="7"/>
      <c r="G7"/>
      <c r="H7"/>
      <c r="I7"/>
      <c r="J7"/>
      <c r="K7"/>
      <c r="L7"/>
      <c r="M7"/>
      <c r="N7" s="3"/>
      <c r="O7" s="3"/>
      <c r="P7" s="3"/>
      <c r="Q7" s="3"/>
      <c r="R7" s="3"/>
      <c r="S7" s="3"/>
      <c r="T7" s="42"/>
      <c r="U7" s="118" t="s">
        <v>79</v>
      </c>
      <c r="V7" s="119">
        <f>SUM(V4:V6)</f>
        <v>239</v>
      </c>
      <c r="X7"/>
      <c r="Y7" s="42"/>
      <c r="Z7" s="89" t="s">
        <v>12</v>
      </c>
      <c r="AA7" s="102">
        <v>0.80334728033472802</v>
      </c>
      <c r="AB7" s="90">
        <v>192</v>
      </c>
      <c r="AC7" s="3"/>
      <c r="AG7"/>
      <c r="AH7"/>
      <c r="AI7"/>
      <c r="AJ7"/>
      <c r="AK7"/>
    </row>
    <row r="8" spans="1:43" ht="20.25" customHeight="1">
      <c r="A8" s="513"/>
      <c r="E8" s="16"/>
      <c r="G8"/>
      <c r="H8"/>
      <c r="I8"/>
      <c r="J8"/>
      <c r="K8"/>
      <c r="L8"/>
      <c r="M8"/>
      <c r="N8" s="3"/>
      <c r="O8" s="3"/>
      <c r="P8" s="3"/>
      <c r="Q8" s="3"/>
      <c r="R8" s="3"/>
      <c r="S8" s="3"/>
      <c r="T8" s="42"/>
      <c r="U8" s="42"/>
      <c r="V8" s="42"/>
      <c r="X8"/>
      <c r="Y8" s="42"/>
      <c r="Z8" s="89"/>
      <c r="AA8" s="102"/>
      <c r="AB8" s="90"/>
      <c r="AG8"/>
      <c r="AH8"/>
      <c r="AI8"/>
      <c r="AJ8"/>
      <c r="AK8"/>
    </row>
    <row r="9" spans="1:43" s="3" customFormat="1" ht="15" customHeight="1">
      <c r="A9" s="515"/>
      <c r="B9" s="1"/>
      <c r="E9" s="11"/>
      <c r="G9"/>
      <c r="H9"/>
      <c r="I9"/>
      <c r="J9"/>
      <c r="K9"/>
      <c r="L9"/>
      <c r="M9"/>
      <c r="T9" s="254" t="s">
        <v>79</v>
      </c>
      <c r="U9" s="254">
        <f>V7</f>
        <v>239</v>
      </c>
      <c r="V9" s="52"/>
      <c r="X9"/>
      <c r="Y9" s="42"/>
      <c r="Z9" s="42"/>
      <c r="AA9" s="42"/>
      <c r="AB9" s="42"/>
      <c r="AD9" s="2"/>
      <c r="AE9" s="2"/>
      <c r="AF9" s="2"/>
      <c r="AG9"/>
      <c r="AH9"/>
      <c r="AI9"/>
      <c r="AJ9"/>
      <c r="AK9"/>
      <c r="AP9" s="2"/>
      <c r="AQ9" s="2"/>
    </row>
    <row r="10" spans="1:43" s="3" customFormat="1" ht="15" customHeight="1">
      <c r="A10" s="516"/>
      <c r="B10" s="1"/>
      <c r="E10" s="11"/>
      <c r="G10"/>
      <c r="H10"/>
      <c r="I10"/>
      <c r="J10"/>
      <c r="K10"/>
      <c r="L10"/>
      <c r="M10"/>
      <c r="T10" s="255" t="s">
        <v>80</v>
      </c>
      <c r="U10" s="94"/>
      <c r="V10" s="52"/>
      <c r="X10"/>
      <c r="AA10" s="123" t="s">
        <v>79</v>
      </c>
      <c r="AB10" s="33">
        <v>239</v>
      </c>
      <c r="AE10" s="2"/>
      <c r="AF10" s="2"/>
      <c r="AG10"/>
      <c r="AH10"/>
      <c r="AI10"/>
      <c r="AJ10"/>
      <c r="AK10"/>
      <c r="AP10" s="2"/>
      <c r="AQ10" s="2"/>
    </row>
    <row r="11" spans="1:43" s="3" customFormat="1" ht="24" customHeight="1">
      <c r="A11" s="516"/>
      <c r="B11" s="1"/>
      <c r="G11"/>
      <c r="H11"/>
      <c r="I11"/>
      <c r="J11"/>
      <c r="K11"/>
      <c r="L11"/>
      <c r="M11"/>
      <c r="T11" s="330" t="s">
        <v>300</v>
      </c>
      <c r="U11" s="331" t="s">
        <v>303</v>
      </c>
      <c r="V11" s="52"/>
      <c r="X11"/>
      <c r="AE11" s="2"/>
      <c r="AF11" s="2"/>
      <c r="AG11"/>
      <c r="AH11"/>
      <c r="AI11"/>
      <c r="AJ11"/>
      <c r="AK11"/>
      <c r="AP11" s="2"/>
      <c r="AQ11" s="2"/>
    </row>
    <row r="12" spans="1:43" s="3" customFormat="1" ht="24" customHeight="1">
      <c r="A12" s="516"/>
      <c r="B12" s="1"/>
      <c r="G12"/>
      <c r="H12"/>
      <c r="I12"/>
      <c r="J12"/>
      <c r="K12"/>
      <c r="L12"/>
      <c r="M12"/>
      <c r="T12" s="327" t="s">
        <v>520</v>
      </c>
      <c r="U12" s="329">
        <v>3</v>
      </c>
      <c r="V12" s="52"/>
      <c r="X12"/>
      <c r="Y12" s="42"/>
      <c r="Z12" s="47" t="s">
        <v>317</v>
      </c>
      <c r="AA12" s="42"/>
      <c r="AB12" s="42"/>
      <c r="AD12" s="2"/>
      <c r="AE12" s="2"/>
      <c r="AF12" s="2"/>
      <c r="AG12"/>
      <c r="AH12"/>
      <c r="AI12"/>
      <c r="AJ12"/>
      <c r="AK12"/>
    </row>
    <row r="13" spans="1:43" s="3" customFormat="1" ht="24" customHeight="1">
      <c r="A13" s="516"/>
      <c r="B13" s="1"/>
      <c r="G13"/>
      <c r="H13"/>
      <c r="I13"/>
      <c r="J13"/>
      <c r="K13"/>
      <c r="L13"/>
      <c r="M13"/>
      <c r="N13" s="334"/>
      <c r="O13" s="334"/>
      <c r="P13" s="334"/>
      <c r="Q13" s="334"/>
      <c r="T13" s="328" t="s">
        <v>301</v>
      </c>
      <c r="U13" s="329">
        <v>2</v>
      </c>
      <c r="V13" s="52"/>
      <c r="X13"/>
      <c r="Y13" s="42"/>
      <c r="Z13" s="108" t="s">
        <v>40</v>
      </c>
      <c r="AA13" s="115" t="s">
        <v>3</v>
      </c>
      <c r="AB13" s="115" t="s">
        <v>75</v>
      </c>
      <c r="AD13" s="2"/>
      <c r="AE13" s="2"/>
      <c r="AF13" s="2"/>
      <c r="AG13"/>
      <c r="AH13"/>
      <c r="AI13"/>
      <c r="AJ13"/>
      <c r="AK13"/>
      <c r="AP13" s="42"/>
    </row>
    <row r="14" spans="1:43" s="3" customFormat="1" ht="15" customHeight="1">
      <c r="A14" s="516"/>
      <c r="B14" s="1"/>
      <c r="G14"/>
      <c r="H14"/>
      <c r="I14"/>
      <c r="J14"/>
      <c r="K14"/>
      <c r="L14"/>
      <c r="M14"/>
      <c r="N14" s="334"/>
      <c r="O14" s="334"/>
      <c r="P14" s="334"/>
      <c r="Q14" s="334"/>
      <c r="T14" s="332" t="s">
        <v>302</v>
      </c>
      <c r="U14" s="333">
        <v>1</v>
      </c>
      <c r="X14"/>
      <c r="Y14" s="42"/>
      <c r="Z14" s="90" t="s">
        <v>11</v>
      </c>
      <c r="AA14" s="102">
        <v>0.19774011299435029</v>
      </c>
      <c r="AB14" s="90">
        <v>35</v>
      </c>
      <c r="AD14" s="2"/>
      <c r="AE14" s="2"/>
      <c r="AF14" s="2"/>
      <c r="AG14"/>
      <c r="AH14"/>
      <c r="AI14"/>
      <c r="AJ14"/>
      <c r="AK14"/>
      <c r="AP14" s="42"/>
    </row>
    <row r="15" spans="1:43" ht="10.050000000000001" customHeight="1">
      <c r="A15" s="512"/>
      <c r="G15"/>
      <c r="H15"/>
      <c r="I15"/>
      <c r="J15"/>
      <c r="K15"/>
      <c r="L15"/>
      <c r="M15"/>
      <c r="X15"/>
      <c r="Y15" s="42"/>
      <c r="Z15" s="89" t="s">
        <v>12</v>
      </c>
      <c r="AA15" s="102">
        <v>0.80225988700564976</v>
      </c>
      <c r="AB15" s="90">
        <v>142</v>
      </c>
      <c r="AC15" s="3"/>
      <c r="AG15"/>
      <c r="AH15"/>
      <c r="AI15"/>
      <c r="AJ15"/>
      <c r="AK15"/>
      <c r="AP15" s="42"/>
    </row>
    <row r="16" spans="1:43" ht="10.050000000000001" customHeight="1">
      <c r="A16" s="512"/>
      <c r="G16"/>
      <c r="H16"/>
      <c r="I16"/>
      <c r="J16"/>
      <c r="K16"/>
      <c r="L16"/>
      <c r="M16"/>
      <c r="X16"/>
      <c r="Y16" s="42"/>
      <c r="Z16" s="89"/>
      <c r="AA16" s="102"/>
      <c r="AB16" s="90"/>
      <c r="AG16"/>
      <c r="AH16"/>
      <c r="AI16"/>
      <c r="AJ16"/>
      <c r="AK16"/>
      <c r="AP16" s="42"/>
    </row>
    <row r="17" spans="1:42" ht="15" customHeight="1">
      <c r="A17" s="512"/>
      <c r="G17"/>
      <c r="H17"/>
      <c r="I17"/>
      <c r="J17"/>
      <c r="K17"/>
      <c r="L17"/>
      <c r="M17"/>
      <c r="T17"/>
      <c r="U17"/>
      <c r="V17"/>
      <c r="W17"/>
      <c r="X17"/>
      <c r="Y17" s="42"/>
      <c r="Z17" s="42"/>
      <c r="AA17" s="42"/>
      <c r="AB17" s="42"/>
      <c r="AC17" s="3"/>
      <c r="AG17"/>
      <c r="AH17"/>
      <c r="AI17"/>
      <c r="AJ17"/>
      <c r="AK17"/>
      <c r="AP17" s="42"/>
    </row>
    <row r="18" spans="1:42" ht="15" customHeight="1">
      <c r="A18" s="512"/>
      <c r="G18"/>
      <c r="H18"/>
      <c r="I18"/>
      <c r="J18"/>
      <c r="K18"/>
      <c r="L18"/>
      <c r="M18"/>
      <c r="N18" s="3"/>
      <c r="O18" s="3"/>
      <c r="P18" s="3"/>
      <c r="T18"/>
      <c r="U18"/>
      <c r="V18"/>
      <c r="W18"/>
      <c r="X18"/>
      <c r="AA18" s="123" t="s">
        <v>79</v>
      </c>
      <c r="AB18" s="33">
        <v>177</v>
      </c>
      <c r="AC18" s="3"/>
      <c r="AG18"/>
      <c r="AH18"/>
      <c r="AI18"/>
      <c r="AJ18"/>
      <c r="AK18"/>
      <c r="AP18" s="42"/>
    </row>
    <row r="19" spans="1:42" ht="15" customHeight="1">
      <c r="A19" s="512"/>
      <c r="G19"/>
      <c r="H19"/>
      <c r="I19"/>
      <c r="J19"/>
      <c r="K19"/>
      <c r="L19"/>
      <c r="M19"/>
      <c r="N19" s="3"/>
      <c r="O19" s="3"/>
      <c r="P19" s="310"/>
      <c r="Q19" s="336"/>
      <c r="T19"/>
      <c r="U19"/>
      <c r="V19"/>
      <c r="W19"/>
      <c r="X19"/>
      <c r="AC19" s="3"/>
      <c r="AG19"/>
      <c r="AH19"/>
      <c r="AI19"/>
      <c r="AJ19"/>
      <c r="AK19"/>
      <c r="AP19" s="42"/>
    </row>
    <row r="20" spans="1:42" ht="15" customHeight="1">
      <c r="A20" s="512"/>
      <c r="G20"/>
      <c r="H20"/>
      <c r="I20"/>
      <c r="J20"/>
      <c r="K20"/>
      <c r="L20"/>
      <c r="M20"/>
      <c r="N20" s="3"/>
      <c r="O20" s="3"/>
      <c r="P20" s="3"/>
      <c r="T20"/>
      <c r="U20"/>
      <c r="V20"/>
      <c r="W20"/>
      <c r="X20"/>
      <c r="Y20" s="42"/>
      <c r="Z20" s="47" t="s">
        <v>316</v>
      </c>
      <c r="AA20" s="42"/>
      <c r="AB20" s="42"/>
      <c r="AC20" s="3"/>
      <c r="AG20"/>
      <c r="AH20"/>
      <c r="AI20"/>
      <c r="AJ20"/>
      <c r="AK20"/>
      <c r="AP20" s="42"/>
    </row>
    <row r="21" spans="1:42" ht="10.050000000000001" customHeight="1">
      <c r="A21" s="512"/>
      <c r="G21"/>
      <c r="H21"/>
      <c r="I21"/>
      <c r="J21"/>
      <c r="K21"/>
      <c r="L21"/>
      <c r="M21"/>
      <c r="N21" s="3"/>
      <c r="O21" s="3"/>
      <c r="P21" s="3"/>
      <c r="T21"/>
      <c r="U21"/>
      <c r="V21"/>
      <c r="W21"/>
      <c r="X21"/>
      <c r="Y21" s="42"/>
      <c r="Z21" s="108" t="s">
        <v>40</v>
      </c>
      <c r="AA21" s="115" t="s">
        <v>3</v>
      </c>
      <c r="AB21" s="115" t="s">
        <v>75</v>
      </c>
      <c r="AC21" s="3"/>
      <c r="AG21"/>
      <c r="AH21"/>
      <c r="AI21"/>
      <c r="AJ21"/>
      <c r="AK21"/>
      <c r="AP21" s="52"/>
    </row>
    <row r="22" spans="1:42" ht="10.050000000000001" customHeight="1">
      <c r="A22" s="512"/>
      <c r="G22"/>
      <c r="H22"/>
      <c r="I22"/>
      <c r="J22"/>
      <c r="K22"/>
      <c r="L22"/>
      <c r="M22"/>
      <c r="T22"/>
      <c r="U22"/>
      <c r="V22"/>
      <c r="W22"/>
      <c r="X22"/>
      <c r="Y22" s="42"/>
      <c r="Z22" s="90" t="s">
        <v>11</v>
      </c>
      <c r="AA22" s="102">
        <v>0.2</v>
      </c>
      <c r="AB22" s="90">
        <v>12</v>
      </c>
      <c r="AE22"/>
      <c r="AF22"/>
      <c r="AG22"/>
      <c r="AH22"/>
      <c r="AI22"/>
      <c r="AJ22"/>
      <c r="AK22"/>
      <c r="AP22" s="52"/>
    </row>
    <row r="23" spans="1:42" ht="15" customHeight="1">
      <c r="A23" s="512"/>
      <c r="G23"/>
      <c r="H23"/>
      <c r="I23"/>
      <c r="J23"/>
      <c r="K23"/>
      <c r="L23"/>
      <c r="M23"/>
      <c r="Y23" s="42"/>
      <c r="Z23" s="89" t="s">
        <v>12</v>
      </c>
      <c r="AA23" s="102">
        <v>0.8</v>
      </c>
      <c r="AB23" s="90">
        <v>48</v>
      </c>
      <c r="AC23" s="3"/>
      <c r="AE23"/>
      <c r="AF23"/>
      <c r="AG23"/>
      <c r="AH23"/>
      <c r="AI23"/>
      <c r="AJ23"/>
      <c r="AK23"/>
      <c r="AP23" s="52"/>
    </row>
    <row r="24" spans="1:42" ht="15" customHeight="1">
      <c r="A24" s="512"/>
      <c r="G24"/>
      <c r="H24"/>
      <c r="I24"/>
      <c r="J24"/>
      <c r="K24"/>
      <c r="L24"/>
      <c r="M24"/>
      <c r="Y24" s="42"/>
      <c r="Z24" s="89"/>
      <c r="AA24" s="102"/>
      <c r="AB24" s="90"/>
      <c r="AC24"/>
      <c r="AD24"/>
      <c r="AE24"/>
      <c r="AF24"/>
      <c r="AG24"/>
      <c r="AH24"/>
      <c r="AI24"/>
      <c r="AJ24"/>
      <c r="AK24"/>
      <c r="AP24" s="52"/>
    </row>
    <row r="25" spans="1:42" ht="15" customHeight="1">
      <c r="A25" s="512"/>
      <c r="G25"/>
      <c r="H25"/>
      <c r="I25"/>
      <c r="J25"/>
      <c r="K25"/>
      <c r="L25"/>
      <c r="M25"/>
      <c r="Y25" s="2"/>
      <c r="AB25" s="3"/>
      <c r="AC25"/>
      <c r="AD25"/>
      <c r="AE25"/>
      <c r="AF25"/>
      <c r="AG25"/>
      <c r="AH25"/>
      <c r="AI25"/>
      <c r="AJ25"/>
      <c r="AK25"/>
      <c r="AP25" s="52"/>
    </row>
    <row r="26" spans="1:42" ht="15" customHeight="1">
      <c r="A26" s="512"/>
      <c r="G26"/>
      <c r="H26"/>
      <c r="I26"/>
      <c r="J26"/>
      <c r="K26"/>
      <c r="L26"/>
      <c r="M26"/>
      <c r="Y26"/>
      <c r="Z26"/>
      <c r="AA26" s="123" t="s">
        <v>79</v>
      </c>
      <c r="AB26" s="33">
        <v>60</v>
      </c>
      <c r="AC26"/>
      <c r="AD26"/>
      <c r="AE26"/>
      <c r="AF26"/>
      <c r="AG26"/>
      <c r="AH26"/>
      <c r="AI26"/>
      <c r="AJ26"/>
      <c r="AK26"/>
      <c r="AP26" s="52"/>
    </row>
    <row r="27" spans="1:42" ht="15" customHeight="1">
      <c r="A27" s="512"/>
      <c r="G27"/>
      <c r="H27"/>
      <c r="I27"/>
      <c r="J27"/>
      <c r="K27"/>
      <c r="L27"/>
      <c r="M27"/>
      <c r="AC27"/>
      <c r="AD27"/>
      <c r="AE27"/>
      <c r="AF27"/>
      <c r="AG27"/>
      <c r="AH27"/>
      <c r="AI27"/>
      <c r="AJ27"/>
      <c r="AK27"/>
      <c r="AP27" s="42"/>
    </row>
    <row r="28" spans="1:42" ht="15" customHeight="1">
      <c r="A28" s="512"/>
      <c r="G28"/>
      <c r="H28"/>
      <c r="I28"/>
      <c r="J28"/>
      <c r="K28"/>
      <c r="L28"/>
      <c r="M28"/>
      <c r="AC28"/>
      <c r="AD28"/>
      <c r="AE28"/>
      <c r="AF28"/>
      <c r="AG28"/>
      <c r="AH28"/>
      <c r="AI28"/>
      <c r="AJ28"/>
      <c r="AK28"/>
      <c r="AP28" s="42"/>
    </row>
    <row r="29" spans="1:42" ht="15" customHeight="1">
      <c r="A29" s="512"/>
      <c r="I29" s="3"/>
      <c r="J29" s="3"/>
      <c r="K29" s="3"/>
      <c r="L29" s="3"/>
      <c r="AC29"/>
      <c r="AD29"/>
      <c r="AE29"/>
      <c r="AF29"/>
      <c r="AG29"/>
      <c r="AH29"/>
      <c r="AI29"/>
      <c r="AJ29"/>
      <c r="AK29"/>
      <c r="AP29" s="42"/>
    </row>
    <row r="30" spans="1:42" ht="15" customHeight="1">
      <c r="I30" s="3"/>
      <c r="J30" s="3"/>
      <c r="K30" s="3"/>
      <c r="L30" s="3"/>
      <c r="AC30"/>
      <c r="AD30"/>
      <c r="AE30"/>
      <c r="AF30"/>
      <c r="AG30"/>
      <c r="AH30"/>
      <c r="AI30"/>
      <c r="AJ30"/>
      <c r="AK30"/>
      <c r="AP30" s="42"/>
    </row>
    <row r="31" spans="1:42" ht="15" customHeight="1">
      <c r="I31" s="3"/>
      <c r="J31" s="3"/>
      <c r="K31" s="3"/>
      <c r="L31" s="3"/>
      <c r="AC31"/>
      <c r="AD31"/>
      <c r="AE31"/>
      <c r="AF31"/>
      <c r="AG31"/>
      <c r="AH31"/>
      <c r="AI31"/>
      <c r="AJ31"/>
      <c r="AK31"/>
      <c r="AP31" s="42"/>
    </row>
    <row r="32" spans="1:42" ht="15" customHeight="1">
      <c r="I32" s="3"/>
      <c r="J32" s="3"/>
      <c r="K32" s="3"/>
      <c r="L32" s="3"/>
      <c r="AC32"/>
      <c r="AD32"/>
      <c r="AE32"/>
      <c r="AF32"/>
      <c r="AG32"/>
      <c r="AH32"/>
      <c r="AI32"/>
      <c r="AJ32"/>
      <c r="AK32"/>
      <c r="AP32" s="42"/>
    </row>
    <row r="33" spans="8:42" ht="15" customHeight="1">
      <c r="I33" s="3"/>
      <c r="J33" s="3"/>
      <c r="K33" s="3"/>
      <c r="L33" s="3"/>
      <c r="AC33"/>
      <c r="AD33"/>
      <c r="AE33"/>
      <c r="AF33"/>
      <c r="AG33"/>
      <c r="AH33"/>
      <c r="AI33"/>
      <c r="AJ33"/>
      <c r="AK33"/>
      <c r="AP33" s="42"/>
    </row>
    <row r="34" spans="8:42" ht="15" customHeight="1">
      <c r="I34" s="3"/>
      <c r="J34" s="3"/>
      <c r="K34" s="3"/>
      <c r="L34" s="3"/>
      <c r="AC34"/>
      <c r="AD34"/>
      <c r="AE34"/>
      <c r="AF34"/>
      <c r="AG34"/>
      <c r="AH34"/>
      <c r="AI34"/>
      <c r="AJ34"/>
      <c r="AK34"/>
      <c r="AP34" s="42"/>
    </row>
    <row r="35" spans="8:42" ht="15" customHeight="1">
      <c r="I35" s="3"/>
      <c r="J35" s="3"/>
      <c r="K35" s="3"/>
      <c r="L35" s="3"/>
      <c r="AC35"/>
      <c r="AD35"/>
      <c r="AE35"/>
      <c r="AF35"/>
      <c r="AG35"/>
      <c r="AH35"/>
      <c r="AI35"/>
      <c r="AJ35"/>
      <c r="AK35"/>
      <c r="AN35" s="55"/>
      <c r="AO35" s="248"/>
      <c r="AP35" s="42"/>
    </row>
    <row r="36" spans="8:42" ht="15" customHeight="1">
      <c r="I36" s="3"/>
      <c r="J36" s="3"/>
      <c r="K36" s="3"/>
      <c r="L36" s="3"/>
      <c r="AC36"/>
      <c r="AD36"/>
      <c r="AE36"/>
      <c r="AF36"/>
      <c r="AG36"/>
      <c r="AH36"/>
      <c r="AI36"/>
      <c r="AJ36"/>
      <c r="AK36"/>
      <c r="AN36" s="55"/>
      <c r="AO36" s="248"/>
      <c r="AP36" s="42"/>
    </row>
    <row r="37" spans="8:42" ht="15" customHeight="1">
      <c r="I37" s="3"/>
      <c r="J37" s="3"/>
      <c r="K37" s="3"/>
      <c r="L37" s="3"/>
      <c r="AB37" s="42"/>
      <c r="AC37"/>
      <c r="AD37"/>
      <c r="AE37"/>
      <c r="AF37"/>
      <c r="AG37"/>
      <c r="AH37"/>
      <c r="AI37"/>
      <c r="AJ37"/>
      <c r="AK37"/>
      <c r="AL37" s="10"/>
      <c r="AN37" s="55"/>
      <c r="AO37" s="248"/>
      <c r="AP37" s="42"/>
    </row>
    <row r="38" spans="8:42" ht="15" customHeight="1">
      <c r="I38" s="3"/>
      <c r="J38" s="3"/>
      <c r="K38" s="3"/>
      <c r="L38" s="3"/>
      <c r="AB38" s="42"/>
      <c r="AC38"/>
      <c r="AD38"/>
      <c r="AE38"/>
      <c r="AF38"/>
      <c r="AG38"/>
      <c r="AH38"/>
      <c r="AI38"/>
      <c r="AJ38"/>
      <c r="AK38"/>
      <c r="AL38" s="10"/>
      <c r="AN38" s="55"/>
      <c r="AO38" s="248"/>
      <c r="AP38" s="42"/>
    </row>
    <row r="39" spans="8:42" ht="15" customHeight="1">
      <c r="I39" s="3"/>
      <c r="J39" s="3"/>
      <c r="K39" s="3"/>
      <c r="L39" s="3"/>
      <c r="AJ39"/>
      <c r="AK39"/>
      <c r="AN39" s="42"/>
      <c r="AO39" s="42"/>
      <c r="AP39" s="42"/>
    </row>
    <row r="40" spans="8:42" ht="15" customHeight="1">
      <c r="I40" s="3"/>
      <c r="J40" s="3"/>
      <c r="K40" s="3"/>
      <c r="L40" s="3"/>
      <c r="AJ40" s="55"/>
      <c r="AK40" s="248"/>
      <c r="AN40" s="42"/>
      <c r="AO40" s="42"/>
      <c r="AP40" s="42"/>
    </row>
    <row r="41" spans="8:42" ht="15" customHeight="1">
      <c r="I41" s="3"/>
      <c r="J41" s="3"/>
      <c r="K41" s="3"/>
      <c r="L41" s="3"/>
      <c r="AN41" s="42"/>
      <c r="AO41" s="42"/>
      <c r="AP41" s="42"/>
    </row>
    <row r="42" spans="8:42" ht="15" customHeight="1">
      <c r="AL42" s="3"/>
      <c r="AN42" s="42"/>
      <c r="AO42" s="42"/>
      <c r="AP42" s="42"/>
    </row>
    <row r="43" spans="8:42" ht="15" customHeight="1">
      <c r="AL43" s="3"/>
      <c r="AN43" s="42"/>
      <c r="AO43" s="42"/>
      <c r="AP43" s="42"/>
    </row>
    <row r="44" spans="8:42" ht="15" customHeight="1">
      <c r="AL44" s="3"/>
      <c r="AN44" s="42"/>
      <c r="AO44" s="42"/>
      <c r="AP44" s="42"/>
    </row>
    <row r="45" spans="8:42" ht="15" customHeight="1">
      <c r="H45" s="2" t="s">
        <v>222</v>
      </c>
      <c r="AL45" s="49"/>
      <c r="AM45" s="42"/>
      <c r="AN45" s="42"/>
      <c r="AO45" s="42"/>
      <c r="AP45" s="42"/>
    </row>
    <row r="46" spans="8:42" ht="15" customHeight="1">
      <c r="AL46" s="49"/>
      <c r="AM46" s="42"/>
      <c r="AN46" s="42"/>
      <c r="AO46" s="42"/>
      <c r="AP46" s="42"/>
    </row>
    <row r="47" spans="8:42" ht="15" customHeight="1">
      <c r="AM47" s="42"/>
      <c r="AN47" s="42"/>
      <c r="AO47" s="42"/>
      <c r="AP47" s="42"/>
    </row>
    <row r="48" spans="8:42" ht="15" customHeight="1">
      <c r="AM48" s="42"/>
      <c r="AN48" s="42"/>
      <c r="AO48" s="42"/>
      <c r="AP48" s="42"/>
    </row>
    <row r="49" spans="39:42" ht="15" customHeight="1">
      <c r="AM49" s="42"/>
      <c r="AN49" s="42"/>
      <c r="AO49" s="42"/>
      <c r="AP49" s="42"/>
    </row>
    <row r="50" spans="39:42" ht="15" customHeight="1">
      <c r="AM50" s="42"/>
      <c r="AN50" s="42"/>
      <c r="AO50" s="42"/>
      <c r="AP50" s="42"/>
    </row>
    <row r="51" spans="39:42" ht="15" customHeight="1">
      <c r="AM51" s="42"/>
      <c r="AN51" s="42"/>
      <c r="AO51" s="42"/>
      <c r="AP51" s="42"/>
    </row>
    <row r="52" spans="39:42" ht="15" customHeight="1">
      <c r="AM52" s="42"/>
      <c r="AN52" s="42"/>
      <c r="AO52" s="42"/>
      <c r="AP52" s="42"/>
    </row>
    <row r="53" spans="39:42" ht="15" customHeight="1">
      <c r="AM53" s="42"/>
      <c r="AN53" s="42"/>
      <c r="AO53" s="42"/>
      <c r="AP53" s="42"/>
    </row>
    <row r="54" spans="39:42" ht="15" customHeight="1">
      <c r="AM54" s="42"/>
      <c r="AN54" s="42"/>
      <c r="AO54" s="42"/>
      <c r="AP54" s="42"/>
    </row>
    <row r="83" spans="33:33" ht="15" customHeight="1">
      <c r="AG83" s="3"/>
    </row>
  </sheetData>
  <sheetProtection algorithmName="SHA-512" hashValue="EDosL4aa+sYYTW0m4NcgLFChf23rGbpJcicS0MKqUpVMUVQsbUnqQrsOFmPvVR6hu+vCXAPR/FQhynw4j6aubQ==" saltValue="E9TJSO2iLxx8o9Ydn/3zRw==" spinCount="100000" sheet="1" objects="1" scenarios="1" selectLockedCells="1"/>
  <mergeCells count="2">
    <mergeCell ref="G5:H5"/>
    <mergeCell ref="A2:Q2"/>
  </mergeCells>
  <dataValidations count="1">
    <dataValidation type="list" showInputMessage="1" showErrorMessage="1" sqref="G5:H5">
      <formula1>$T$12:$T$14</formula1>
    </dataValidation>
  </dataValidations>
  <pageMargins left="0.25" right="0.25" top="0.75" bottom="0.75" header="0.3" footer="0.3"/>
  <pageSetup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G44"/>
  <sheetViews>
    <sheetView showGridLines="0" showRowColHeaders="0" topLeftCell="A7" zoomScale="80" zoomScaleNormal="80" zoomScaleSheetLayoutView="80" workbookViewId="0">
      <selection activeCell="I31" sqref="I31"/>
    </sheetView>
  </sheetViews>
  <sheetFormatPr defaultColWidth="9.8984375" defaultRowHeight="11.4"/>
  <cols>
    <col min="1" max="1" width="24.69921875" style="4" customWidth="1"/>
    <col min="2" max="2" width="3.69921875" style="4" customWidth="1"/>
    <col min="3" max="3" width="6.69921875" style="2" customWidth="1"/>
    <col min="4" max="4" width="23.3984375" style="2" customWidth="1"/>
    <col min="5" max="6" width="8.59765625" style="2" customWidth="1"/>
    <col min="7" max="7" width="6.5" style="2" customWidth="1"/>
    <col min="8" max="9" width="8.59765625" style="2" customWidth="1"/>
    <col min="10" max="10" width="7.3984375" style="2" customWidth="1"/>
    <col min="11" max="11" width="9.8984375" style="2" customWidth="1"/>
    <col min="12" max="12" width="33.69921875" style="2" customWidth="1"/>
    <col min="13" max="13" width="9.8984375" style="2" customWidth="1"/>
    <col min="14" max="14" width="80.3984375" style="2" hidden="1" customWidth="1"/>
    <col min="15" max="15" width="18.5" style="2" hidden="1" customWidth="1"/>
    <col min="16" max="16" width="12.3984375" style="2" hidden="1" customWidth="1"/>
    <col min="17" max="28" width="9.8984375" style="2" hidden="1" customWidth="1"/>
    <col min="29" max="33" width="9.8984375" style="2" customWidth="1"/>
    <col min="34" max="16384" width="9.8984375" style="2"/>
  </cols>
  <sheetData>
    <row r="1" spans="1:33" ht="64.95" customHeight="1" thickBot="1">
      <c r="A1" s="509"/>
      <c r="B1" s="5"/>
      <c r="C1" s="5"/>
      <c r="D1" s="5"/>
      <c r="E1" s="5"/>
      <c r="F1" s="5"/>
      <c r="G1" s="5"/>
      <c r="H1" s="5"/>
      <c r="I1" s="5"/>
      <c r="J1" s="5"/>
      <c r="K1" s="8"/>
      <c r="L1" s="73" t="s">
        <v>1</v>
      </c>
      <c r="N1"/>
      <c r="O1"/>
      <c r="P1"/>
      <c r="Q1"/>
      <c r="R1"/>
      <c r="S1"/>
      <c r="T1"/>
      <c r="U1"/>
      <c r="V1"/>
      <c r="W1" t="s">
        <v>510</v>
      </c>
      <c r="X1" t="s">
        <v>511</v>
      </c>
      <c r="Y1"/>
      <c r="Z1"/>
      <c r="AA1"/>
      <c r="AB1"/>
      <c r="AC1"/>
      <c r="AD1"/>
      <c r="AE1"/>
      <c r="AF1"/>
      <c r="AG1"/>
    </row>
    <row r="2" spans="1:33" ht="18" customHeight="1">
      <c r="A2" s="585" t="s">
        <v>98</v>
      </c>
      <c r="B2" s="585"/>
      <c r="C2" s="585"/>
      <c r="D2" s="585"/>
      <c r="E2" s="585"/>
      <c r="F2" s="585"/>
      <c r="G2" s="585"/>
      <c r="H2" s="585"/>
      <c r="I2" s="585"/>
      <c r="J2" s="585"/>
      <c r="K2" s="585"/>
      <c r="L2" s="585"/>
      <c r="M2" s="74"/>
      <c r="N2" s="151" t="s">
        <v>105</v>
      </c>
      <c r="O2" s="152" t="s">
        <v>3</v>
      </c>
      <c r="P2" s="153" t="s">
        <v>75</v>
      </c>
      <c r="Q2" s="12"/>
      <c r="T2" s="151" t="s">
        <v>103</v>
      </c>
      <c r="U2" s="152" t="s">
        <v>211</v>
      </c>
      <c r="V2" s="152" t="s">
        <v>212</v>
      </c>
      <c r="W2" s="152" t="s">
        <v>515</v>
      </c>
      <c r="X2" s="152" t="s">
        <v>516</v>
      </c>
      <c r="Y2" s="152" t="s">
        <v>132</v>
      </c>
      <c r="Z2" s="152" t="s">
        <v>133</v>
      </c>
      <c r="AA2"/>
      <c r="AB2"/>
    </row>
    <row r="3" spans="1:33" ht="15" customHeight="1">
      <c r="A3" s="512"/>
      <c r="M3" s="4"/>
      <c r="N3" s="213" t="s">
        <v>196</v>
      </c>
      <c r="O3" s="87">
        <v>0.66666666666666663</v>
      </c>
      <c r="P3" s="150">
        <v>2</v>
      </c>
      <c r="Q3" s="10"/>
      <c r="T3" s="209" t="s">
        <v>166</v>
      </c>
      <c r="U3" s="97">
        <v>207</v>
      </c>
      <c r="V3" s="97">
        <v>211</v>
      </c>
      <c r="W3" s="100">
        <v>0.91592920353982299</v>
      </c>
      <c r="X3" s="100">
        <v>0.91739130434782612</v>
      </c>
      <c r="Y3" s="97">
        <v>230</v>
      </c>
      <c r="Z3" s="97">
        <v>226</v>
      </c>
      <c r="AA3"/>
      <c r="AB3"/>
    </row>
    <row r="4" spans="1:33" ht="15.75" customHeight="1">
      <c r="A4" s="513"/>
      <c r="M4" s="4"/>
      <c r="N4" s="213" t="s">
        <v>195</v>
      </c>
      <c r="O4" s="87">
        <v>0.33333333333333331</v>
      </c>
      <c r="P4" s="150">
        <v>1</v>
      </c>
      <c r="Q4" s="10"/>
      <c r="T4" s="209" t="s">
        <v>165</v>
      </c>
      <c r="U4" s="97">
        <v>199</v>
      </c>
      <c r="V4" s="97">
        <v>213</v>
      </c>
      <c r="W4" s="100">
        <v>0.88053097345132747</v>
      </c>
      <c r="X4" s="100">
        <v>0.92608695652173911</v>
      </c>
      <c r="Y4" s="97">
        <v>230</v>
      </c>
      <c r="Z4" s="97">
        <v>226</v>
      </c>
      <c r="AA4"/>
      <c r="AB4"/>
    </row>
    <row r="5" spans="1:33" ht="15.75" customHeight="1">
      <c r="A5" s="512"/>
      <c r="D5" s="6"/>
      <c r="E5" s="6"/>
      <c r="F5" s="6"/>
      <c r="I5" s="6"/>
      <c r="J5" s="6"/>
      <c r="K5" s="6"/>
      <c r="L5" s="6"/>
      <c r="M5" s="4"/>
      <c r="N5" s="213" t="s">
        <v>192</v>
      </c>
      <c r="O5" s="87">
        <v>0</v>
      </c>
      <c r="P5" s="150">
        <v>0</v>
      </c>
      <c r="Q5" s="10"/>
      <c r="T5" s="209" t="s">
        <v>164</v>
      </c>
      <c r="U5" s="97">
        <v>202</v>
      </c>
      <c r="V5" s="97">
        <v>216</v>
      </c>
      <c r="W5" s="100">
        <v>0.89380530973451322</v>
      </c>
      <c r="X5" s="100">
        <v>0.93913043478260871</v>
      </c>
      <c r="Y5" s="97">
        <v>230</v>
      </c>
      <c r="Z5" s="97">
        <v>226</v>
      </c>
      <c r="AA5"/>
      <c r="AB5"/>
    </row>
    <row r="6" spans="1:33" ht="15.75" customHeight="1">
      <c r="A6" s="514"/>
      <c r="B6" s="18"/>
      <c r="D6" s="6"/>
      <c r="E6" s="6"/>
      <c r="F6" s="6"/>
      <c r="G6" s="6"/>
      <c r="H6" s="6"/>
      <c r="I6" s="6"/>
      <c r="J6" s="6"/>
      <c r="K6" s="6"/>
      <c r="L6" s="6"/>
      <c r="M6" s="4"/>
      <c r="N6" s="213" t="s">
        <v>194</v>
      </c>
      <c r="O6" s="87">
        <v>0</v>
      </c>
      <c r="P6" s="150">
        <v>0</v>
      </c>
      <c r="Q6" s="10"/>
      <c r="T6" s="210" t="s">
        <v>167</v>
      </c>
      <c r="U6" s="211">
        <v>197</v>
      </c>
      <c r="V6" s="211">
        <v>225</v>
      </c>
      <c r="W6" s="212">
        <v>0.87168141592920356</v>
      </c>
      <c r="X6" s="212">
        <v>0.97826086956521741</v>
      </c>
      <c r="Y6" s="97">
        <v>230</v>
      </c>
      <c r="Z6" s="97">
        <v>226</v>
      </c>
      <c r="AA6"/>
      <c r="AB6"/>
    </row>
    <row r="7" spans="1:33" ht="15.75" customHeight="1">
      <c r="A7" s="513"/>
      <c r="D7" s="17"/>
      <c r="E7" s="7"/>
      <c r="F7" s="7"/>
      <c r="G7" s="7"/>
      <c r="H7" s="7"/>
      <c r="I7" s="7"/>
      <c r="J7" s="7"/>
      <c r="K7" s="7"/>
      <c r="L7" s="7"/>
      <c r="M7" s="4"/>
      <c r="N7" s="213" t="s">
        <v>193</v>
      </c>
      <c r="O7" s="87">
        <v>0</v>
      </c>
      <c r="P7" s="150">
        <v>0</v>
      </c>
      <c r="Q7" s="10"/>
      <c r="T7" s="4"/>
      <c r="U7" s="39"/>
      <c r="V7" s="125"/>
      <c r="W7" s="4"/>
      <c r="X7" s="126" t="s">
        <v>611</v>
      </c>
      <c r="Y7" s="77">
        <v>230</v>
      </c>
      <c r="Z7" s="12">
        <v>226</v>
      </c>
      <c r="AA7" s="77"/>
      <c r="AB7"/>
      <c r="AC7"/>
    </row>
    <row r="8" spans="1:33" ht="15.75" customHeight="1">
      <c r="A8" s="519"/>
      <c r="D8" s="16"/>
      <c r="M8" s="4"/>
      <c r="N8" s="213" t="s">
        <v>189</v>
      </c>
      <c r="O8" s="87">
        <v>0</v>
      </c>
      <c r="P8" s="150">
        <v>0</v>
      </c>
      <c r="Q8" s="10"/>
      <c r="V8" s="10"/>
      <c r="W8" s="12"/>
      <c r="X8" s="267" t="s">
        <v>612</v>
      </c>
      <c r="Y8" s="31">
        <v>228</v>
      </c>
      <c r="AB8"/>
      <c r="AC8"/>
    </row>
    <row r="9" spans="1:33" s="3" customFormat="1" ht="15.75" customHeight="1">
      <c r="A9" s="515"/>
      <c r="B9" s="1"/>
      <c r="D9" s="11"/>
      <c r="M9" s="4"/>
      <c r="N9" s="213" t="s">
        <v>190</v>
      </c>
      <c r="O9" s="87">
        <v>0</v>
      </c>
      <c r="P9" s="150">
        <v>0</v>
      </c>
      <c r="Q9" s="10"/>
      <c r="Z9" s="2"/>
      <c r="AA9" s="2"/>
      <c r="AB9"/>
      <c r="AC9"/>
    </row>
    <row r="10" spans="1:33" s="3" customFormat="1" ht="15.75" customHeight="1">
      <c r="A10" s="520"/>
      <c r="B10" s="1"/>
      <c r="D10" s="11"/>
      <c r="M10" s="4"/>
      <c r="N10" s="214" t="s">
        <v>191</v>
      </c>
      <c r="O10" s="155">
        <v>0</v>
      </c>
      <c r="P10" s="156">
        <v>0</v>
      </c>
      <c r="Q10" s="10"/>
      <c r="T10" s="83" t="s">
        <v>225</v>
      </c>
      <c r="U10" s="83" t="s">
        <v>3</v>
      </c>
      <c r="V10" s="83" t="s">
        <v>75</v>
      </c>
      <c r="W10"/>
      <c r="X10" s="2"/>
      <c r="Z10" s="2"/>
      <c r="AA10" s="2"/>
      <c r="AB10"/>
      <c r="AC10"/>
    </row>
    <row r="11" spans="1:33" s="3" customFormat="1" ht="15.75" customHeight="1">
      <c r="A11" s="520"/>
      <c r="B11" s="1"/>
      <c r="M11" s="4"/>
      <c r="N11" s="2"/>
      <c r="O11" s="2"/>
      <c r="P11" s="2"/>
      <c r="Q11" s="2"/>
      <c r="T11" s="252" t="s">
        <v>11</v>
      </c>
      <c r="U11" s="87">
        <v>1.2875536480686695E-2</v>
      </c>
      <c r="V11" s="84">
        <v>3</v>
      </c>
      <c r="W11"/>
      <c r="X11" s="2"/>
      <c r="Z11" s="2"/>
      <c r="AA11" s="2"/>
      <c r="AB11"/>
      <c r="AC11"/>
    </row>
    <row r="12" spans="1:33" s="3" customFormat="1" ht="15.75" customHeight="1">
      <c r="A12" s="520"/>
      <c r="B12" s="1"/>
      <c r="M12" s="4"/>
      <c r="N12" s="2"/>
      <c r="O12" s="301" t="s">
        <v>79</v>
      </c>
      <c r="P12" s="302">
        <v>3</v>
      </c>
      <c r="Q12" s="2"/>
      <c r="T12" s="252" t="s">
        <v>12</v>
      </c>
      <c r="U12" s="87">
        <v>0.98712446351931327</v>
      </c>
      <c r="V12" s="84">
        <v>230</v>
      </c>
      <c r="W12"/>
      <c r="X12" s="2"/>
      <c r="Z12" s="2"/>
      <c r="AA12" s="2"/>
    </row>
    <row r="13" spans="1:33" s="3" customFormat="1" ht="20.25" customHeight="1">
      <c r="A13" s="516"/>
      <c r="B13" s="1"/>
      <c r="M13" s="4"/>
      <c r="N13" s="2"/>
      <c r="O13" s="2"/>
      <c r="P13" s="2"/>
      <c r="Q13" s="2"/>
      <c r="T13" s="2"/>
      <c r="U13" s="2"/>
      <c r="V13" s="2"/>
      <c r="W13" s="2"/>
      <c r="X13" s="2"/>
      <c r="Z13" s="2"/>
      <c r="AA13" s="2"/>
      <c r="AC13"/>
    </row>
    <row r="14" spans="1:33" s="3" customFormat="1" ht="18.75" customHeight="1">
      <c r="A14" s="516"/>
      <c r="B14" s="1"/>
      <c r="C14"/>
      <c r="D14"/>
      <c r="E14"/>
      <c r="M14" s="4"/>
      <c r="T14" s="2"/>
      <c r="U14" s="35" t="s">
        <v>79</v>
      </c>
      <c r="V14" s="103">
        <v>233</v>
      </c>
      <c r="W14" s="2"/>
      <c r="X14" s="2"/>
      <c r="Z14" s="2"/>
      <c r="AA14" s="2"/>
    </row>
    <row r="15" spans="1:33" ht="17.25" customHeight="1">
      <c r="A15" s="512"/>
      <c r="C15"/>
      <c r="D15"/>
      <c r="E15"/>
    </row>
    <row r="16" spans="1:33" ht="15" customHeight="1">
      <c r="A16" s="512"/>
      <c r="C16"/>
      <c r="D16"/>
      <c r="E16"/>
    </row>
    <row r="17" spans="1:19" ht="13.5" customHeight="1">
      <c r="A17" s="512"/>
      <c r="C17"/>
      <c r="D17"/>
      <c r="E17"/>
    </row>
    <row r="18" spans="1:19" ht="15.75" customHeight="1">
      <c r="A18" s="512"/>
    </row>
    <row r="19" spans="1:19" ht="43.5" customHeight="1">
      <c r="A19" s="512"/>
    </row>
    <row r="20" spans="1:19">
      <c r="A20" s="512"/>
    </row>
    <row r="21" spans="1:19" ht="18.75" customHeight="1">
      <c r="A21" s="512"/>
    </row>
    <row r="22" spans="1:19" ht="25.2" customHeight="1">
      <c r="A22" s="512"/>
    </row>
    <row r="23" spans="1:19" ht="25.2" customHeight="1">
      <c r="A23" s="512"/>
    </row>
    <row r="24" spans="1:19">
      <c r="A24" s="512"/>
      <c r="D24" s="364" t="s">
        <v>79</v>
      </c>
      <c r="E24" s="365">
        <f>V14</f>
        <v>233</v>
      </c>
      <c r="G24" s="10"/>
      <c r="K24" s="322" t="s">
        <v>610</v>
      </c>
      <c r="L24" s="336">
        <f>Y8</f>
        <v>228</v>
      </c>
    </row>
    <row r="25" spans="1:19" ht="15.6" customHeight="1">
      <c r="A25" s="512"/>
      <c r="C25" s="104"/>
      <c r="G25" s="10"/>
    </row>
    <row r="26" spans="1:19" ht="17.55" customHeight="1">
      <c r="A26" s="512"/>
      <c r="G26" s="10"/>
    </row>
    <row r="27" spans="1:19" ht="37.5" customHeight="1">
      <c r="P27"/>
    </row>
    <row r="28" spans="1:19" ht="37.5" customHeight="1">
      <c r="S28" s="4"/>
    </row>
    <row r="29" spans="1:19">
      <c r="S29" s="4"/>
    </row>
    <row r="30" spans="1:19" ht="22.5" customHeight="1">
      <c r="R30" s="10"/>
      <c r="S30" s="4"/>
    </row>
    <row r="31" spans="1:19" ht="30" customHeight="1"/>
    <row r="32" spans="1:19" ht="30" customHeight="1">
      <c r="R32" s="10"/>
      <c r="S32" s="4"/>
    </row>
    <row r="33" spans="3:19" ht="30" customHeight="1">
      <c r="R33" s="10"/>
      <c r="S33" s="4"/>
    </row>
    <row r="34" spans="3:19">
      <c r="C34" s="32"/>
      <c r="D34" s="33"/>
    </row>
    <row r="43" spans="3:19">
      <c r="O43" s="39"/>
    </row>
    <row r="44" spans="3:19">
      <c r="H44" s="2" t="s">
        <v>222</v>
      </c>
    </row>
  </sheetData>
  <sheetProtection algorithmName="SHA-512" hashValue="dcUaEfUeOMSoyxXorS4fwU4gA90I7SK1KMnAE7M5m80jHuGe8XTJTo5wy9t7RU5w8wSV0M1N5qGzOzwRIPHtBg==" saltValue="huunAtTYh4wyuSYHc6xIeQ==" spinCount="100000" sheet="1" objects="1" scenarios="1" selectLockedCells="1" selectUnlockedCells="1"/>
  <mergeCells count="1">
    <mergeCell ref="A2:L2"/>
  </mergeCells>
  <pageMargins left="0.25" right="0.25" top="0.75" bottom="0.75" header="0.3" footer="0.3"/>
  <pageSetup paperSize="5" orientation="landscape"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90"/>
  <sheetViews>
    <sheetView showGridLines="0" showRowColHeaders="0" topLeftCell="A7" zoomScale="80" zoomScaleNormal="80" zoomScaleSheetLayoutView="80" workbookViewId="0">
      <selection activeCell="C15" sqref="C15"/>
    </sheetView>
  </sheetViews>
  <sheetFormatPr defaultColWidth="9.8984375" defaultRowHeight="11.4"/>
  <cols>
    <col min="1" max="1" width="24.69921875" style="248" customWidth="1"/>
    <col min="2" max="2" width="3.69921875" style="248" customWidth="1"/>
    <col min="3" max="3" width="21.59765625" style="42" customWidth="1"/>
    <col min="4" max="4" width="7.09765625" style="42" customWidth="1"/>
    <col min="5" max="5" width="24.5" style="42" customWidth="1"/>
    <col min="6" max="6" width="21.59765625" style="42" customWidth="1"/>
    <col min="7" max="7" width="9.8984375" style="42" customWidth="1"/>
    <col min="8" max="8" width="33" style="42" customWidth="1"/>
    <col min="9" max="9" width="15" style="42" customWidth="1"/>
    <col min="10" max="10" width="5.8984375" style="42" customWidth="1"/>
    <col min="11" max="11" width="10.296875" style="42" customWidth="1"/>
    <col min="12" max="12" width="9.8984375" style="42" customWidth="1"/>
    <col min="13" max="13" width="44.8984375" style="42" hidden="1" customWidth="1"/>
    <col min="14" max="16" width="17.09765625" style="42" hidden="1" customWidth="1"/>
    <col min="17" max="17" width="22" style="42" hidden="1" customWidth="1"/>
    <col min="18" max="18" width="30.296875" style="42" hidden="1" customWidth="1"/>
    <col min="19" max="19" width="16.69921875" style="42" hidden="1" customWidth="1"/>
    <col min="20" max="20" width="24.69921875" style="42" hidden="1" customWidth="1"/>
    <col min="21" max="21" width="22.3984375" style="42" hidden="1" customWidth="1"/>
    <col min="22" max="22" width="22.69921875" style="42" hidden="1" customWidth="1"/>
    <col min="23" max="23" width="26.8984375" style="42" hidden="1" customWidth="1"/>
    <col min="24" max="24" width="15.296875" style="42" hidden="1" customWidth="1"/>
    <col min="25" max="25" width="9.8984375" style="42" hidden="1" customWidth="1"/>
    <col min="26" max="26" width="27.8984375" style="42" hidden="1" customWidth="1"/>
    <col min="27" max="28" width="9.8984375" style="42" hidden="1" customWidth="1"/>
    <col min="29" max="29" width="31.5" style="42" hidden="1" customWidth="1"/>
    <col min="30" max="30" width="15.5" style="42" hidden="1" customWidth="1"/>
    <col min="31" max="16384" width="9.8984375" style="42"/>
  </cols>
  <sheetData>
    <row r="1" spans="1:24" ht="64.95" customHeight="1" thickBot="1">
      <c r="A1" s="510"/>
      <c r="B1" s="61"/>
      <c r="C1" s="61"/>
      <c r="D1"/>
      <c r="E1"/>
      <c r="F1"/>
      <c r="G1"/>
      <c r="H1" s="61"/>
      <c r="I1" s="272"/>
      <c r="J1" s="272"/>
      <c r="K1" s="269" t="s">
        <v>1</v>
      </c>
    </row>
    <row r="2" spans="1:24" ht="18" customHeight="1">
      <c r="A2" s="626" t="s">
        <v>64</v>
      </c>
      <c r="B2" s="626"/>
      <c r="C2" s="626"/>
      <c r="D2" s="626"/>
      <c r="E2" s="626"/>
      <c r="F2" s="626"/>
      <c r="G2" s="626"/>
      <c r="H2" s="626"/>
      <c r="I2" s="626"/>
      <c r="J2" s="626"/>
      <c r="K2" s="626"/>
      <c r="M2" s="122" t="s">
        <v>131</v>
      </c>
      <c r="N2" s="13" t="str">
        <f>C15</f>
        <v>All Respondents</v>
      </c>
      <c r="O2" s="31">
        <f>VLOOKUP(N2,U$68:V$70,2,0)</f>
        <v>3</v>
      </c>
      <c r="R2" s="248"/>
      <c r="S2" s="248"/>
      <c r="T2" s="248"/>
    </row>
    <row r="3" spans="1:24" ht="15" customHeight="1">
      <c r="A3" s="522"/>
      <c r="M3" s="142" t="s">
        <v>209</v>
      </c>
      <c r="N3" s="143" t="s">
        <v>3</v>
      </c>
      <c r="O3" s="142" t="s">
        <v>75</v>
      </c>
      <c r="R3" s="248"/>
      <c r="S3" s="248"/>
      <c r="T3" s="248"/>
      <c r="U3" s="127" t="s">
        <v>185</v>
      </c>
      <c r="V3" s="68"/>
      <c r="W3" s="49"/>
    </row>
    <row r="4" spans="1:24" ht="19.5" customHeight="1">
      <c r="A4" s="513"/>
      <c r="F4" s="358" t="s">
        <v>520</v>
      </c>
      <c r="G4" s="346" t="s">
        <v>78</v>
      </c>
      <c r="H4" s="434">
        <f>$S$23</f>
        <v>225.5</v>
      </c>
      <c r="M4" s="86" t="s">
        <v>519</v>
      </c>
      <c r="N4" s="85">
        <f>O4/O$8</f>
        <v>2.1929824561403508E-2</v>
      </c>
      <c r="O4" s="146">
        <f>IF($O$2=1, W48, IF($O$2=2, W57, IF($O$2=3, W65, "")))</f>
        <v>5</v>
      </c>
      <c r="Q4" s="245"/>
      <c r="R4" s="250"/>
      <c r="S4" s="250"/>
      <c r="T4" s="250"/>
      <c r="U4" s="128" t="s">
        <v>90</v>
      </c>
      <c r="V4" s="137" t="s">
        <v>91</v>
      </c>
      <c r="W4" s="137" t="s">
        <v>97</v>
      </c>
      <c r="X4" s="137" t="s">
        <v>88</v>
      </c>
    </row>
    <row r="5" spans="1:24" ht="15.75" customHeight="1">
      <c r="A5" s="522"/>
      <c r="G5" s="50"/>
      <c r="H5" s="50"/>
      <c r="I5" s="50"/>
      <c r="J5" s="50"/>
      <c r="K5" s="50"/>
      <c r="M5" s="84" t="s">
        <v>112</v>
      </c>
      <c r="N5" s="85">
        <f>O5/O$8</f>
        <v>2.1929824561403508E-2</v>
      </c>
      <c r="O5" s="146">
        <f>IF($O$2=1, W47, IF($O$2=2, W56, IF($O$2=3, W64, "")))</f>
        <v>5</v>
      </c>
      <c r="R5" s="251"/>
      <c r="S5" s="251"/>
      <c r="T5" s="251"/>
      <c r="U5" s="101" t="s">
        <v>96</v>
      </c>
      <c r="V5" s="147">
        <v>4</v>
      </c>
      <c r="W5" s="147">
        <v>50</v>
      </c>
      <c r="X5" s="147">
        <v>5</v>
      </c>
    </row>
    <row r="6" spans="1:24" ht="15.75" customHeight="1">
      <c r="A6" s="514"/>
      <c r="B6" s="51"/>
      <c r="G6" s="50"/>
      <c r="H6" s="50"/>
      <c r="I6" s="50"/>
      <c r="J6" s="50"/>
      <c r="K6" s="50"/>
      <c r="M6" s="84" t="s">
        <v>518</v>
      </c>
      <c r="N6" s="85">
        <f>O6/O$8</f>
        <v>0.5307017543859649</v>
      </c>
      <c r="O6" s="146">
        <f>IF($O$2=1, W46, IF($O$2=2, W55, IF($O$2=3, W63, "")))</f>
        <v>121</v>
      </c>
      <c r="P6" s="52"/>
      <c r="Q6" s="52"/>
      <c r="R6" s="249"/>
      <c r="S6" s="249"/>
      <c r="T6" s="249"/>
      <c r="U6" s="101" t="s">
        <v>65</v>
      </c>
      <c r="V6" s="147">
        <v>3</v>
      </c>
      <c r="W6" s="147">
        <v>53</v>
      </c>
      <c r="X6" s="147">
        <v>2</v>
      </c>
    </row>
    <row r="7" spans="1:24" ht="15.75" customHeight="1">
      <c r="A7" s="513"/>
      <c r="G7" s="54"/>
      <c r="H7" s="54"/>
      <c r="I7" s="54"/>
      <c r="J7" s="54"/>
      <c r="K7" s="54"/>
      <c r="M7" s="86" t="s">
        <v>2</v>
      </c>
      <c r="N7" s="85">
        <f>O7/O$8</f>
        <v>0.42543859649122806</v>
      </c>
      <c r="O7" s="146">
        <f>IF($O$2=1, W45, IF($O$2=2, W54, IF($O$2=3, W62, "")))</f>
        <v>97</v>
      </c>
      <c r="P7" s="52"/>
      <c r="Q7" s="52"/>
      <c r="R7" s="249"/>
      <c r="S7" s="249"/>
      <c r="T7" s="249"/>
      <c r="U7" s="101" t="s">
        <v>93</v>
      </c>
      <c r="V7" s="147">
        <v>2</v>
      </c>
      <c r="W7" s="147">
        <v>53</v>
      </c>
      <c r="X7" s="147">
        <v>4</v>
      </c>
    </row>
    <row r="8" spans="1:24" ht="15.75" customHeight="1">
      <c r="A8" s="519"/>
      <c r="M8" s="3"/>
      <c r="N8" s="123" t="s">
        <v>79</v>
      </c>
      <c r="O8" s="124">
        <f>IF($O$2=1, W49, IF($O$2=2, W58, IF($O$2=3, W66, "")))</f>
        <v>228</v>
      </c>
      <c r="P8" s="52"/>
      <c r="Q8" s="52"/>
      <c r="R8" s="52"/>
      <c r="S8" s="52"/>
      <c r="T8" s="52"/>
      <c r="U8" s="101" t="s">
        <v>66</v>
      </c>
      <c r="V8" s="147">
        <v>10</v>
      </c>
      <c r="W8" s="147">
        <v>42</v>
      </c>
      <c r="X8" s="147">
        <v>7</v>
      </c>
    </row>
    <row r="9" spans="1:24" s="52" customFormat="1" ht="15.75" customHeight="1">
      <c r="A9" s="515"/>
      <c r="B9" s="249"/>
      <c r="L9" s="42"/>
      <c r="M9" s="42"/>
      <c r="N9" s="42"/>
      <c r="O9" s="42"/>
      <c r="P9" s="42"/>
      <c r="Q9" s="42"/>
      <c r="R9" s="42"/>
      <c r="S9" s="42"/>
      <c r="T9" s="42"/>
      <c r="U9" s="101" t="s">
        <v>72</v>
      </c>
      <c r="V9" s="147">
        <v>4</v>
      </c>
      <c r="W9" s="147">
        <v>52</v>
      </c>
      <c r="X9" s="147">
        <v>3</v>
      </c>
    </row>
    <row r="10" spans="1:24" s="52" customFormat="1" ht="15.75" customHeight="1">
      <c r="A10" s="520"/>
      <c r="B10" s="249"/>
      <c r="L10" s="42"/>
      <c r="M10" s="127" t="s">
        <v>131</v>
      </c>
      <c r="N10" s="68" t="str">
        <f>F4</f>
        <v>All Respondents</v>
      </c>
      <c r="O10" s="49">
        <f>VLOOKUP(N10,M24:N26,2,0)</f>
        <v>3</v>
      </c>
      <c r="P10" s="42"/>
      <c r="Q10" s="42"/>
      <c r="R10" s="69"/>
      <c r="S10" s="42"/>
      <c r="T10" s="42"/>
      <c r="U10" s="101" t="s">
        <v>68</v>
      </c>
      <c r="V10" s="147">
        <v>11</v>
      </c>
      <c r="W10" s="147">
        <v>43</v>
      </c>
      <c r="X10" s="147">
        <v>4</v>
      </c>
    </row>
    <row r="11" spans="1:24" s="52" customFormat="1" ht="15.75" customHeight="1">
      <c r="A11" s="520"/>
      <c r="B11" s="249"/>
      <c r="L11" s="42"/>
      <c r="M11" s="228" t="s">
        <v>90</v>
      </c>
      <c r="N11" s="229" t="s">
        <v>184</v>
      </c>
      <c r="O11" s="230" t="s">
        <v>183</v>
      </c>
      <c r="P11" s="229" t="s">
        <v>91</v>
      </c>
      <c r="Q11" s="229" t="s">
        <v>97</v>
      </c>
      <c r="R11" s="230" t="s">
        <v>88</v>
      </c>
      <c r="S11" s="231" t="s">
        <v>74</v>
      </c>
      <c r="T11" s="42"/>
      <c r="U11" s="101" t="s">
        <v>67</v>
      </c>
      <c r="V11" s="147">
        <v>11</v>
      </c>
      <c r="W11" s="147">
        <v>40</v>
      </c>
      <c r="X11" s="147">
        <v>8</v>
      </c>
    </row>
    <row r="12" spans="1:24" s="52" customFormat="1" ht="15.75" customHeight="1">
      <c r="A12" s="520"/>
      <c r="B12" s="249"/>
      <c r="L12" s="42"/>
      <c r="M12" s="226" t="s">
        <v>93</v>
      </c>
      <c r="N12" s="215">
        <f t="shared" ref="N12:N21" si="0">P12/S12</f>
        <v>1.7699115044247787E-2</v>
      </c>
      <c r="O12" s="224">
        <f t="shared" ref="O12:O21" si="1">R12/S12</f>
        <v>2.6548672566371681E-2</v>
      </c>
      <c r="P12" s="216">
        <f>IF($O$10=1,$V$20,IF($O$10=2,$V$7,IF($O$10=3,V$34,"")))</f>
        <v>4</v>
      </c>
      <c r="Q12" s="216">
        <f>IF($O$10=1,$W$20,IF($O$10=2,$W$7,IF($O$10=3,$W$34,"")))</f>
        <v>216</v>
      </c>
      <c r="R12" s="216">
        <f>IF($O$10=1,$X$20,IF($O$10=2,$X$7,IF($O$10=3,$X$34,"")))</f>
        <v>6</v>
      </c>
      <c r="S12" s="227">
        <f t="shared" ref="S12:S21" si="2">P12+Q12+R12</f>
        <v>226</v>
      </c>
      <c r="T12" s="42"/>
      <c r="U12" s="101" t="s">
        <v>70</v>
      </c>
      <c r="V12" s="147">
        <v>13</v>
      </c>
      <c r="W12" s="147">
        <v>39</v>
      </c>
      <c r="X12" s="147">
        <v>7</v>
      </c>
    </row>
    <row r="13" spans="1:24" s="52" customFormat="1" ht="15.75" customHeight="1">
      <c r="A13" s="520"/>
      <c r="B13" s="249"/>
      <c r="L13" s="42"/>
      <c r="M13" s="225" t="s">
        <v>96</v>
      </c>
      <c r="N13" s="215">
        <f t="shared" si="0"/>
        <v>2.6548672566371681E-2</v>
      </c>
      <c r="O13" s="224">
        <f t="shared" si="1"/>
        <v>3.9823008849557522E-2</v>
      </c>
      <c r="P13" s="216">
        <f>IF($O$10=1,$V$18,IF($O$10=2,$V$5,IF($O$10=3,V$32,"")))</f>
        <v>6</v>
      </c>
      <c r="Q13" s="216">
        <f>IF($O$10=1,$W$18,IF($O$10=2,$W$5,IF($O$10=3,$W$32,"")))</f>
        <v>211</v>
      </c>
      <c r="R13" s="216">
        <f>IF($O$10=1,$X$18,IF($O$10=2,$X$5,IF($O$10=3,$X$32,"")))</f>
        <v>9</v>
      </c>
      <c r="S13" s="227">
        <f t="shared" si="2"/>
        <v>226</v>
      </c>
      <c r="T13" s="42"/>
      <c r="U13" s="101" t="s">
        <v>69</v>
      </c>
      <c r="V13" s="147">
        <v>21</v>
      </c>
      <c r="W13" s="147">
        <v>35</v>
      </c>
      <c r="X13" s="147">
        <v>3</v>
      </c>
    </row>
    <row r="14" spans="1:24" s="52" customFormat="1" ht="15.75" customHeight="1">
      <c r="A14" s="520"/>
      <c r="B14" s="249"/>
      <c r="L14" s="42"/>
      <c r="M14" s="225" t="s">
        <v>65</v>
      </c>
      <c r="N14" s="215">
        <f t="shared" si="0"/>
        <v>4.8888888888888891E-2</v>
      </c>
      <c r="O14" s="224">
        <f t="shared" si="1"/>
        <v>1.7777777777777778E-2</v>
      </c>
      <c r="P14" s="216">
        <f>IF($O$10=1,$V$19,IF($O$10=2,$V$6,IF($O$10=3,V$33,"")))</f>
        <v>11</v>
      </c>
      <c r="Q14" s="216">
        <f>IF($O$10=1,$W$19,IF($O$10=2,$W$6,IF($O$10=3,$W$33,"")))</f>
        <v>210</v>
      </c>
      <c r="R14" s="216">
        <f>IF($O$10=1,$X$19,IF($O$10=2,$X$6,IF($O$10=3,$X$33,"")))</f>
        <v>4</v>
      </c>
      <c r="S14" s="227">
        <f t="shared" si="2"/>
        <v>225</v>
      </c>
      <c r="T14" s="42"/>
      <c r="U14" s="90" t="s">
        <v>71</v>
      </c>
      <c r="V14" s="147">
        <v>24</v>
      </c>
      <c r="W14" s="147">
        <v>31</v>
      </c>
      <c r="X14" s="147">
        <v>4</v>
      </c>
    </row>
    <row r="15" spans="1:24" s="52" customFormat="1" ht="18.75" customHeight="1">
      <c r="A15" s="520"/>
      <c r="B15" s="249"/>
      <c r="C15" s="358" t="s">
        <v>520</v>
      </c>
      <c r="D15" s="292" t="s">
        <v>79</v>
      </c>
      <c r="E15" s="293">
        <f>O8</f>
        <v>228</v>
      </c>
      <c r="L15" s="42"/>
      <c r="M15" s="226" t="s">
        <v>72</v>
      </c>
      <c r="N15" s="215">
        <f t="shared" si="0"/>
        <v>7.0796460176991149E-2</v>
      </c>
      <c r="O15" s="224">
        <f t="shared" si="1"/>
        <v>6.1946902654867256E-2</v>
      </c>
      <c r="P15" s="217">
        <f>IF($O$10=1,$V$22,IF($O$10=2,$V$9,IF($O$10=3,V$36,"")))</f>
        <v>16</v>
      </c>
      <c r="Q15" s="217">
        <f>IF($O$10=1,$W$22,IF($O$10=2,$W$9,IF($O$10=3,$W$36,"")))</f>
        <v>196</v>
      </c>
      <c r="R15" s="217">
        <f>IF($O$10=1,$X$22,IF($O$10=2,$X$9,IF($O$10=3,$X$36,"")))</f>
        <v>14</v>
      </c>
      <c r="S15" s="227">
        <f t="shared" si="2"/>
        <v>226</v>
      </c>
      <c r="U15" s="42"/>
      <c r="V15" s="42"/>
      <c r="W15" s="42"/>
      <c r="X15" s="42"/>
    </row>
    <row r="16" spans="1:24" s="52" customFormat="1" ht="22.95" customHeight="1">
      <c r="A16" s="523"/>
      <c r="B16" s="249"/>
      <c r="F16" s="33">
        <f>O8</f>
        <v>228</v>
      </c>
      <c r="L16" s="248"/>
      <c r="M16" s="225" t="s">
        <v>67</v>
      </c>
      <c r="N16" s="215">
        <f t="shared" si="0"/>
        <v>8.4070796460176997E-2</v>
      </c>
      <c r="O16" s="224">
        <f t="shared" si="1"/>
        <v>0.13274336283185842</v>
      </c>
      <c r="P16" s="218">
        <f>IF($O$10=1,$V$24,IF($O$10=2,$V$11,IF($O$10=3,V$38,"")))</f>
        <v>19</v>
      </c>
      <c r="Q16" s="216">
        <f>IF($O$10=1,$W$24,IF($O$10=2,$W$11,IF($O$10=3,$W$38,"")))</f>
        <v>177</v>
      </c>
      <c r="R16" s="216">
        <f>IF($O$10=1,$X$24,IF($O$10=2,$X$11,IF($O$10=3,$X$38,"")))</f>
        <v>30</v>
      </c>
      <c r="S16" s="227">
        <f t="shared" si="2"/>
        <v>226</v>
      </c>
      <c r="U16" s="127" t="s">
        <v>181</v>
      </c>
      <c r="V16" s="42"/>
      <c r="W16" s="42"/>
      <c r="X16" s="42"/>
    </row>
    <row r="17" spans="1:24" ht="28.2" customHeight="1">
      <c r="A17" s="522"/>
      <c r="C17" s="70"/>
      <c r="D17" s="71"/>
      <c r="E17" s="71"/>
      <c r="M17" s="225" t="s">
        <v>66</v>
      </c>
      <c r="N17" s="215">
        <f t="shared" si="0"/>
        <v>9.3333333333333338E-2</v>
      </c>
      <c r="O17" s="224">
        <f t="shared" si="1"/>
        <v>7.1111111111111111E-2</v>
      </c>
      <c r="P17" s="216">
        <f>IF($O$10=1,$V$21,IF($O$10=2,$V$8,IF($O$10=3,V$35,"")))</f>
        <v>21</v>
      </c>
      <c r="Q17" s="216">
        <f>IF($O$10=1,$W$21,IF($O$10=2,$W$8,IF($O$10=3,$W$35,"")))</f>
        <v>188</v>
      </c>
      <c r="R17" s="216">
        <f>IF($O$10=1,$X$21,IF($O$10=2,$X$8,IF($O$10=3,$X$35,"")))</f>
        <v>16</v>
      </c>
      <c r="S17" s="227">
        <f t="shared" si="2"/>
        <v>225</v>
      </c>
      <c r="T17" s="52"/>
      <c r="U17" s="128" t="s">
        <v>90</v>
      </c>
      <c r="V17" s="137" t="s">
        <v>91</v>
      </c>
      <c r="W17" s="137" t="s">
        <v>97</v>
      </c>
      <c r="X17" s="137" t="s">
        <v>88</v>
      </c>
    </row>
    <row r="18" spans="1:24" ht="18.600000000000001" customHeight="1">
      <c r="A18" s="522"/>
      <c r="C18" s="70"/>
      <c r="M18" s="226" t="s">
        <v>68</v>
      </c>
      <c r="N18" s="215">
        <f t="shared" si="0"/>
        <v>0.11555555555555555</v>
      </c>
      <c r="O18" s="224">
        <f t="shared" si="1"/>
        <v>4.4444444444444446E-2</v>
      </c>
      <c r="P18" s="216">
        <f>IF($O$10=1,$V$23,IF($O$10=2,$V$10,IF($O$10=3,V$37,"")))</f>
        <v>26</v>
      </c>
      <c r="Q18" s="216">
        <f>IF($O$10=1,$W$23,IF($O$10=2,$W$10,IF($O$10=3,$W$37,"")))</f>
        <v>189</v>
      </c>
      <c r="R18" s="216">
        <f>IF($O$10=1,$X$23,IF($O$10=2,$X$10,IF($O$10=3,$X$37,"")))</f>
        <v>10</v>
      </c>
      <c r="S18" s="227">
        <f t="shared" si="2"/>
        <v>225</v>
      </c>
      <c r="T18" s="52"/>
      <c r="U18" s="101" t="s">
        <v>96</v>
      </c>
      <c r="V18" s="147">
        <v>2</v>
      </c>
      <c r="W18" s="147">
        <v>159</v>
      </c>
      <c r="X18" s="147">
        <v>4</v>
      </c>
    </row>
    <row r="19" spans="1:24" ht="59.55" customHeight="1">
      <c r="A19" s="522"/>
      <c r="C19" s="70"/>
      <c r="D19" s="71"/>
      <c r="E19" s="71"/>
      <c r="M19" s="225" t="s">
        <v>70</v>
      </c>
      <c r="N19" s="215">
        <f t="shared" si="0"/>
        <v>0.21238938053097345</v>
      </c>
      <c r="O19" s="224">
        <f t="shared" si="1"/>
        <v>8.4070796460176997E-2</v>
      </c>
      <c r="P19" s="216">
        <f>IF($O$10=1,$V$25,IF($O$10=2,$V$12,IF($O$10=3,V$39,"")))</f>
        <v>48</v>
      </c>
      <c r="Q19" s="216">
        <f>IF($O$10=1,$W$25,IF($O$10=2,$W$12,IF($O$10=3,$W$39,"")))</f>
        <v>159</v>
      </c>
      <c r="R19" s="216">
        <f>IF($O$10=1,$X$25,IF($O$10=2,$X$12,IF($O$10=3,$X$39,"")))</f>
        <v>19</v>
      </c>
      <c r="S19" s="227">
        <f t="shared" si="2"/>
        <v>226</v>
      </c>
      <c r="T19" s="52"/>
      <c r="U19" s="101" t="s">
        <v>65</v>
      </c>
      <c r="V19" s="147">
        <v>8</v>
      </c>
      <c r="W19" s="147">
        <v>155</v>
      </c>
      <c r="X19" s="147">
        <v>2</v>
      </c>
    </row>
    <row r="20" spans="1:24" ht="28.2" customHeight="1">
      <c r="A20" s="522"/>
      <c r="C20" s="70"/>
      <c r="D20" s="71"/>
      <c r="E20" s="71"/>
      <c r="M20" s="226" t="s">
        <v>69</v>
      </c>
      <c r="N20" s="215">
        <f t="shared" si="0"/>
        <v>0.25221238938053098</v>
      </c>
      <c r="O20" s="224">
        <f t="shared" si="1"/>
        <v>8.4070796460176997E-2</v>
      </c>
      <c r="P20" s="216">
        <f>IF($O$10=1,$V$26,IF($O$10=2,$V$13,IF($O$10=3,V$40,"")))</f>
        <v>57</v>
      </c>
      <c r="Q20" s="216">
        <f>IF($O$10=1,$W$26,IF($O$10=2,$W$13,IF($O$10=3,$W$40,"")))</f>
        <v>150</v>
      </c>
      <c r="R20" s="216">
        <f>IF($O$10=1,$X$26,IF($O$10=2,$X$13,IF($O$10=3,$X$40,"")))</f>
        <v>19</v>
      </c>
      <c r="S20" s="227">
        <f t="shared" si="2"/>
        <v>226</v>
      </c>
      <c r="T20" s="52"/>
      <c r="U20" s="101" t="s">
        <v>93</v>
      </c>
      <c r="V20" s="147">
        <v>2</v>
      </c>
      <c r="W20" s="147">
        <v>161</v>
      </c>
      <c r="X20" s="147">
        <v>2</v>
      </c>
    </row>
    <row r="21" spans="1:24" ht="47.25" customHeight="1">
      <c r="A21" s="522"/>
      <c r="C21" s="70"/>
      <c r="D21" s="71"/>
      <c r="E21" s="71"/>
      <c r="M21" s="431" t="s">
        <v>71</v>
      </c>
      <c r="N21" s="215">
        <f t="shared" si="0"/>
        <v>0.38392857142857145</v>
      </c>
      <c r="O21" s="224">
        <f t="shared" si="1"/>
        <v>9.8214285714285712E-2</v>
      </c>
      <c r="P21" s="232">
        <f>IF($O$10=1,$V$27,IF($O$10=2,$V$14,IF($O$10=3,V$41,"")))</f>
        <v>86</v>
      </c>
      <c r="Q21" s="232">
        <f>IF($O$10=1,$W$27,IF($O$10=2,$W$14,IF($O$10=3,$W$41,"")))</f>
        <v>116</v>
      </c>
      <c r="R21" s="232">
        <f>IF($O$10=1,$X$27,IF($O$10=2,$X$14,IF($O$10=3,$X$41,"")))</f>
        <v>22</v>
      </c>
      <c r="S21" s="227">
        <f t="shared" si="2"/>
        <v>224</v>
      </c>
      <c r="T21" s="52"/>
      <c r="U21" s="101" t="s">
        <v>66</v>
      </c>
      <c r="V21" s="147">
        <v>11</v>
      </c>
      <c r="W21" s="147">
        <v>144</v>
      </c>
      <c r="X21" s="147">
        <v>9</v>
      </c>
    </row>
    <row r="22" spans="1:24" ht="25.2" customHeight="1">
      <c r="A22" s="522"/>
      <c r="C22" s="70"/>
      <c r="D22" s="71"/>
      <c r="E22" s="71"/>
      <c r="F22" s="433" t="s">
        <v>285</v>
      </c>
      <c r="M22" s="52"/>
      <c r="N22" s="52"/>
      <c r="O22" s="52"/>
      <c r="P22" s="52"/>
      <c r="Q22" s="52"/>
      <c r="R22" s="52"/>
      <c r="S22" s="52"/>
      <c r="T22" s="52"/>
      <c r="U22" s="101" t="s">
        <v>72</v>
      </c>
      <c r="V22" s="147">
        <v>12</v>
      </c>
      <c r="W22" s="147">
        <v>142</v>
      </c>
      <c r="X22" s="147">
        <v>11</v>
      </c>
    </row>
    <row r="23" spans="1:24" ht="25.2" customHeight="1">
      <c r="F23" s="3"/>
      <c r="G23" s="3"/>
      <c r="H23" s="3"/>
      <c r="M23" s="72" t="s">
        <v>92</v>
      </c>
      <c r="N23" s="49"/>
      <c r="R23" s="132" t="s">
        <v>127</v>
      </c>
      <c r="S23" s="133">
        <f>AVERAGE(S12:S21)</f>
        <v>225.5</v>
      </c>
      <c r="U23" s="101" t="s">
        <v>68</v>
      </c>
      <c r="V23" s="147">
        <v>15</v>
      </c>
      <c r="W23" s="147">
        <v>144</v>
      </c>
      <c r="X23" s="147">
        <v>6</v>
      </c>
    </row>
    <row r="24" spans="1:24" ht="14.4">
      <c r="D24" s="2"/>
      <c r="E24" s="2"/>
      <c r="F24" s="2"/>
      <c r="G24" s="2"/>
      <c r="H24" s="2"/>
      <c r="M24" s="72" t="s">
        <v>520</v>
      </c>
      <c r="N24" s="49">
        <v>3</v>
      </c>
      <c r="U24" s="101" t="s">
        <v>67</v>
      </c>
      <c r="V24" s="147">
        <v>8</v>
      </c>
      <c r="W24" s="147">
        <v>135</v>
      </c>
      <c r="X24" s="147">
        <v>22</v>
      </c>
    </row>
    <row r="25" spans="1:24" ht="15.6" customHeight="1">
      <c r="D25" s="2"/>
      <c r="E25" s="2"/>
      <c r="F25" s="2"/>
      <c r="G25" s="2"/>
      <c r="H25" s="2"/>
      <c r="M25" s="72" t="s">
        <v>301</v>
      </c>
      <c r="N25" s="49">
        <v>2</v>
      </c>
      <c r="U25" s="101" t="s">
        <v>70</v>
      </c>
      <c r="V25" s="147">
        <v>35</v>
      </c>
      <c r="W25" s="147">
        <v>118</v>
      </c>
      <c r="X25" s="147">
        <v>12</v>
      </c>
    </row>
    <row r="26" spans="1:24" ht="14.4">
      <c r="D26" s="2"/>
      <c r="E26" s="2"/>
      <c r="F26" s="2"/>
      <c r="G26" s="2"/>
      <c r="H26" s="2"/>
      <c r="L26" s="55"/>
      <c r="M26" s="72" t="s">
        <v>302</v>
      </c>
      <c r="N26" s="49">
        <v>1</v>
      </c>
      <c r="U26" s="101" t="s">
        <v>69</v>
      </c>
      <c r="V26" s="147">
        <v>36</v>
      </c>
      <c r="W26" s="147">
        <v>113</v>
      </c>
      <c r="X26" s="147">
        <v>16</v>
      </c>
    </row>
    <row r="27" spans="1:24" ht="14.4">
      <c r="D27" s="2"/>
      <c r="E27" s="2"/>
      <c r="F27" s="2"/>
      <c r="G27" s="2"/>
      <c r="H27" s="2"/>
      <c r="U27" s="90" t="s">
        <v>71</v>
      </c>
      <c r="V27" s="147">
        <v>61</v>
      </c>
      <c r="W27" s="147">
        <v>85</v>
      </c>
      <c r="X27" s="147">
        <v>17</v>
      </c>
    </row>
    <row r="28" spans="1:24">
      <c r="D28" s="2"/>
      <c r="E28" s="2"/>
      <c r="F28" s="2"/>
      <c r="G28" s="2"/>
      <c r="H28" s="2"/>
    </row>
    <row r="29" spans="1:24">
      <c r="D29" s="2"/>
      <c r="E29" s="2"/>
      <c r="F29" s="2"/>
      <c r="G29" s="2"/>
      <c r="H29" s="2"/>
    </row>
    <row r="30" spans="1:24">
      <c r="U30" s="127" t="s">
        <v>182</v>
      </c>
    </row>
    <row r="31" spans="1:24">
      <c r="U31" s="128" t="s">
        <v>90</v>
      </c>
      <c r="V31" s="137" t="s">
        <v>91</v>
      </c>
      <c r="W31" s="137" t="s">
        <v>97</v>
      </c>
      <c r="X31" s="137" t="s">
        <v>88</v>
      </c>
    </row>
    <row r="32" spans="1:24" ht="14.4">
      <c r="U32" s="101" t="s">
        <v>96</v>
      </c>
      <c r="V32" s="147">
        <v>6</v>
      </c>
      <c r="W32" s="147">
        <v>211</v>
      </c>
      <c r="X32" s="147">
        <v>9</v>
      </c>
    </row>
    <row r="33" spans="4:24" ht="14.4">
      <c r="U33" s="101" t="s">
        <v>65</v>
      </c>
      <c r="V33" s="147">
        <v>11</v>
      </c>
      <c r="W33" s="147">
        <v>210</v>
      </c>
      <c r="X33" s="147">
        <v>4</v>
      </c>
    </row>
    <row r="34" spans="4:24" ht="14.4">
      <c r="U34" s="101" t="s">
        <v>93</v>
      </c>
      <c r="V34" s="147">
        <v>4</v>
      </c>
      <c r="W34" s="147">
        <v>216</v>
      </c>
      <c r="X34" s="147">
        <v>6</v>
      </c>
    </row>
    <row r="35" spans="4:24" ht="14.4">
      <c r="U35" s="101" t="s">
        <v>66</v>
      </c>
      <c r="V35" s="147">
        <v>21</v>
      </c>
      <c r="W35" s="147">
        <v>188</v>
      </c>
      <c r="X35" s="147">
        <v>16</v>
      </c>
    </row>
    <row r="36" spans="4:24" ht="14.4">
      <c r="U36" s="101" t="s">
        <v>72</v>
      </c>
      <c r="V36" s="147">
        <v>16</v>
      </c>
      <c r="W36" s="147">
        <v>196</v>
      </c>
      <c r="X36" s="147">
        <v>14</v>
      </c>
    </row>
    <row r="37" spans="4:24" ht="14.4">
      <c r="U37" s="101" t="s">
        <v>68</v>
      </c>
      <c r="V37" s="147">
        <v>26</v>
      </c>
      <c r="W37" s="147">
        <v>189</v>
      </c>
      <c r="X37" s="147">
        <v>10</v>
      </c>
    </row>
    <row r="38" spans="4:24" ht="14.4">
      <c r="U38" s="101" t="s">
        <v>67</v>
      </c>
      <c r="V38" s="147">
        <v>19</v>
      </c>
      <c r="W38" s="147">
        <v>177</v>
      </c>
      <c r="X38" s="147">
        <v>30</v>
      </c>
    </row>
    <row r="39" spans="4:24" ht="14.4">
      <c r="U39" s="101" t="s">
        <v>70</v>
      </c>
      <c r="V39" s="147">
        <v>48</v>
      </c>
      <c r="W39" s="147">
        <v>159</v>
      </c>
      <c r="X39" s="147">
        <v>19</v>
      </c>
    </row>
    <row r="40" spans="4:24" ht="14.4">
      <c r="U40" s="101" t="s">
        <v>69</v>
      </c>
      <c r="V40" s="147">
        <v>57</v>
      </c>
      <c r="W40" s="147">
        <v>150</v>
      </c>
      <c r="X40" s="147">
        <v>19</v>
      </c>
    </row>
    <row r="41" spans="4:24" ht="14.4">
      <c r="U41" s="90" t="s">
        <v>71</v>
      </c>
      <c r="V41" s="147">
        <v>86</v>
      </c>
      <c r="W41" s="147">
        <v>116</v>
      </c>
      <c r="X41" s="147">
        <v>22</v>
      </c>
    </row>
    <row r="43" spans="4:24">
      <c r="G43" s="2"/>
      <c r="H43" s="2"/>
      <c r="U43" s="14" t="s">
        <v>178</v>
      </c>
      <c r="V43" s="2"/>
      <c r="W43" s="2"/>
    </row>
    <row r="44" spans="4:24">
      <c r="D44" s="2"/>
      <c r="E44" s="2"/>
      <c r="F44" s="2"/>
      <c r="G44" s="2"/>
      <c r="H44" s="2"/>
      <c r="I44" s="42" t="s">
        <v>222</v>
      </c>
      <c r="U44" s="83" t="s">
        <v>104</v>
      </c>
      <c r="V44" s="113" t="s">
        <v>3</v>
      </c>
      <c r="W44" s="83" t="s">
        <v>75</v>
      </c>
    </row>
    <row r="45" spans="4:24">
      <c r="D45" s="2"/>
      <c r="E45" s="2"/>
      <c r="F45" s="2"/>
      <c r="G45" s="2"/>
      <c r="H45" s="2"/>
      <c r="U45" s="86" t="s">
        <v>102</v>
      </c>
      <c r="V45" s="85">
        <v>0.43373493975903615</v>
      </c>
      <c r="W45" s="98">
        <v>72</v>
      </c>
    </row>
    <row r="46" spans="4:24">
      <c r="D46" s="2"/>
      <c r="E46" s="2"/>
      <c r="F46" s="2"/>
      <c r="G46" s="2"/>
      <c r="H46" s="2"/>
      <c r="U46" s="84" t="s">
        <v>101</v>
      </c>
      <c r="V46" s="85">
        <v>0.51807228915662651</v>
      </c>
      <c r="W46" s="98">
        <v>86</v>
      </c>
    </row>
    <row r="47" spans="4:24">
      <c r="D47" s="2"/>
      <c r="E47" s="2"/>
      <c r="F47" s="2"/>
      <c r="G47" s="2"/>
      <c r="H47" s="2"/>
      <c r="U47" s="84" t="s">
        <v>100</v>
      </c>
      <c r="V47" s="85">
        <v>3.0120481927710843E-2</v>
      </c>
      <c r="W47" s="98">
        <v>5</v>
      </c>
    </row>
    <row r="48" spans="4:24">
      <c r="G48" s="130"/>
      <c r="H48" s="130"/>
      <c r="U48" s="86" t="s">
        <v>99</v>
      </c>
      <c r="V48" s="85">
        <v>1.8072289156626505E-2</v>
      </c>
      <c r="W48" s="98">
        <v>3</v>
      </c>
    </row>
    <row r="49" spans="21:26">
      <c r="U49" s="3"/>
      <c r="V49" s="123" t="s">
        <v>79</v>
      </c>
      <c r="W49" s="124">
        <v>166</v>
      </c>
    </row>
    <row r="52" spans="21:26">
      <c r="U52" s="14" t="s">
        <v>179</v>
      </c>
      <c r="V52" s="2"/>
      <c r="W52" s="2"/>
      <c r="X52" s="2"/>
    </row>
    <row r="53" spans="21:26">
      <c r="U53" s="83" t="s">
        <v>104</v>
      </c>
      <c r="V53" s="113" t="s">
        <v>3</v>
      </c>
      <c r="W53" s="83" t="s">
        <v>75</v>
      </c>
      <c r="X53" s="2"/>
    </row>
    <row r="54" spans="21:26">
      <c r="U54" s="86" t="s">
        <v>102</v>
      </c>
      <c r="V54" s="85">
        <v>0.38333333333333336</v>
      </c>
      <c r="W54" s="98">
        <v>23</v>
      </c>
      <c r="X54" s="2"/>
    </row>
    <row r="55" spans="21:26">
      <c r="U55" s="84" t="s">
        <v>101</v>
      </c>
      <c r="V55" s="85">
        <v>0.58333333333333337</v>
      </c>
      <c r="W55" s="98">
        <v>35</v>
      </c>
      <c r="X55" s="2"/>
    </row>
    <row r="56" spans="21:26">
      <c r="U56" s="84" t="s">
        <v>100</v>
      </c>
      <c r="V56" s="85">
        <v>0</v>
      </c>
      <c r="W56" s="98">
        <v>0</v>
      </c>
      <c r="X56" s="2"/>
    </row>
    <row r="57" spans="21:26">
      <c r="U57" s="86" t="s">
        <v>99</v>
      </c>
      <c r="V57" s="85">
        <v>3.3333333333333333E-2</v>
      </c>
      <c r="W57" s="98">
        <v>2</v>
      </c>
      <c r="X57" s="2"/>
    </row>
    <row r="58" spans="21:26">
      <c r="U58" s="3"/>
      <c r="V58" s="123" t="s">
        <v>79</v>
      </c>
      <c r="W58" s="124">
        <v>60</v>
      </c>
      <c r="X58" s="3"/>
    </row>
    <row r="59" spans="21:26">
      <c r="U59" s="2"/>
      <c r="X59" s="2"/>
    </row>
    <row r="60" spans="21:26">
      <c r="U60" s="14" t="s">
        <v>180</v>
      </c>
      <c r="V60" s="2"/>
      <c r="W60" s="2"/>
      <c r="X60" s="2"/>
      <c r="Y60" s="2"/>
      <c r="Z60" s="2"/>
    </row>
    <row r="61" spans="21:26">
      <c r="U61" s="83" t="s">
        <v>104</v>
      </c>
      <c r="V61" s="113" t="s">
        <v>3</v>
      </c>
      <c r="W61" s="83" t="s">
        <v>75</v>
      </c>
      <c r="X61" s="2"/>
    </row>
    <row r="62" spans="21:26">
      <c r="U62" s="86" t="s">
        <v>102</v>
      </c>
      <c r="V62" s="85">
        <v>0.42543859649122806</v>
      </c>
      <c r="W62" s="98">
        <v>97</v>
      </c>
      <c r="X62" s="2"/>
    </row>
    <row r="63" spans="21:26">
      <c r="U63" s="84" t="s">
        <v>101</v>
      </c>
      <c r="V63" s="85">
        <v>0.5307017543859649</v>
      </c>
      <c r="W63" s="98">
        <v>121</v>
      </c>
      <c r="X63" s="2"/>
    </row>
    <row r="64" spans="21:26">
      <c r="U64" s="84" t="s">
        <v>100</v>
      </c>
      <c r="V64" s="85">
        <v>2.1929824561403508E-2</v>
      </c>
      <c r="W64" s="98">
        <v>5</v>
      </c>
      <c r="X64" s="2"/>
    </row>
    <row r="65" spans="21:28">
      <c r="U65" s="86" t="s">
        <v>99</v>
      </c>
      <c r="V65" s="85">
        <v>2.1929824561403508E-2</v>
      </c>
      <c r="W65" s="98">
        <v>5</v>
      </c>
      <c r="X65" s="2"/>
    </row>
    <row r="66" spans="21:28">
      <c r="U66" s="3"/>
      <c r="V66" s="123" t="s">
        <v>79</v>
      </c>
      <c r="W66" s="124">
        <v>228</v>
      </c>
      <c r="X66" s="3"/>
    </row>
    <row r="68" spans="21:28">
      <c r="U68" s="248" t="s">
        <v>520</v>
      </c>
      <c r="V68" s="75">
        <v>3</v>
      </c>
    </row>
    <row r="69" spans="21:28">
      <c r="U69" s="2" t="s">
        <v>302</v>
      </c>
      <c r="V69" s="39">
        <v>1</v>
      </c>
    </row>
    <row r="70" spans="21:28">
      <c r="U70" s="2" t="s">
        <v>301</v>
      </c>
      <c r="V70" s="39">
        <v>2</v>
      </c>
    </row>
    <row r="80" spans="21:28">
      <c r="W80" s="2"/>
      <c r="X80" s="2"/>
      <c r="Y80" s="2"/>
      <c r="Z80" s="2"/>
      <c r="AA80" s="2"/>
      <c r="AB80" s="2"/>
    </row>
    <row r="81" spans="13:28">
      <c r="W81" s="2"/>
      <c r="X81" s="2"/>
      <c r="Y81" s="2"/>
      <c r="Z81" s="2"/>
      <c r="AA81" s="2"/>
      <c r="AB81" s="2"/>
    </row>
    <row r="82" spans="13:28">
      <c r="W82" s="2"/>
      <c r="X82" s="2"/>
      <c r="Y82" s="2"/>
      <c r="Z82" s="2"/>
      <c r="AA82" s="2"/>
      <c r="AB82" s="2"/>
    </row>
    <row r="85" spans="13:28">
      <c r="P85" s="2"/>
      <c r="Q85" s="2"/>
      <c r="R85" s="3"/>
      <c r="S85" s="11"/>
      <c r="T85" s="38"/>
    </row>
    <row r="86" spans="13:28">
      <c r="P86" s="2"/>
      <c r="Q86" s="2"/>
      <c r="R86" s="2"/>
      <c r="S86" s="11"/>
      <c r="T86" s="38"/>
    </row>
    <row r="87" spans="13:28">
      <c r="P87" s="2"/>
      <c r="Q87" s="2"/>
      <c r="R87" s="2"/>
      <c r="S87" s="11"/>
      <c r="T87" s="38"/>
    </row>
    <row r="88" spans="13:28">
      <c r="P88" s="3"/>
      <c r="Q88" s="3"/>
      <c r="R88" s="3"/>
      <c r="S88" s="11"/>
      <c r="T88" s="38"/>
    </row>
    <row r="89" spans="13:28">
      <c r="M89" s="3"/>
      <c r="N89" s="3"/>
      <c r="O89" s="1"/>
      <c r="P89" s="3"/>
      <c r="Q89" s="3"/>
      <c r="R89" s="3"/>
      <c r="S89" s="3"/>
      <c r="T89" s="3"/>
    </row>
    <row r="90" spans="13:28">
      <c r="M90" s="3"/>
      <c r="N90" s="2"/>
      <c r="O90" s="2"/>
      <c r="P90" s="3"/>
      <c r="Q90" s="3"/>
      <c r="R90" s="11"/>
      <c r="S90" s="3"/>
      <c r="T90" s="3"/>
      <c r="U90" s="3"/>
      <c r="V90" s="3"/>
      <c r="W90" s="3"/>
      <c r="X90" s="3"/>
      <c r="Y90" s="3"/>
      <c r="Z90" s="3"/>
      <c r="AA90" s="3"/>
      <c r="AB90" s="3"/>
    </row>
  </sheetData>
  <sheetProtection algorithmName="SHA-512" hashValue="8JTnPznkBn18i1GOPD5jvxBgcYbaZHlJr7gLt0LvEn4HzeCPogrHQW+ZvAJhIF4lH9W03+/60kmsD70jQsWgww==" saltValue="YJQW6zPKAuT5wzV4rJz03w==" spinCount="100000" sheet="1" objects="1" scenarios="1" selectLockedCells="1"/>
  <mergeCells count="1">
    <mergeCell ref="A2:K2"/>
  </mergeCells>
  <dataValidations count="2">
    <dataValidation type="list" allowBlank="1" showErrorMessage="1" prompt="Click the arrow to see results by class year, female, and male. Counts were too low to display in the other gender categories. " sqref="C15">
      <formula1>$U$68:$U$70</formula1>
    </dataValidation>
    <dataValidation type="list" allowBlank="1" showInputMessage="1" showErrorMessage="1" sqref="F4">
      <formula1>$M$24:$M$26</formula1>
    </dataValidation>
  </dataValidations>
  <pageMargins left="0.25" right="0.25" top="0.75" bottom="0.75" header="0.3" footer="0.3"/>
  <pageSetup paperSize="5"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K77"/>
  <sheetViews>
    <sheetView showGridLines="0" showRowColHeaders="0" topLeftCell="A10" zoomScale="80" zoomScaleNormal="80" zoomScaleSheetLayoutView="80" workbookViewId="0"/>
  </sheetViews>
  <sheetFormatPr defaultColWidth="9.8984375" defaultRowHeight="11.4"/>
  <cols>
    <col min="1" max="1" width="24.69921875" style="4" customWidth="1"/>
    <col min="2" max="2" width="3.69921875" style="4" customWidth="1"/>
    <col min="3" max="3" width="7.69921875" style="2" customWidth="1"/>
    <col min="4" max="4" width="22.8984375" style="2" customWidth="1"/>
    <col min="5" max="5" width="10.09765625" style="2" customWidth="1"/>
    <col min="6" max="6" width="4.296875" style="2" customWidth="1"/>
    <col min="7" max="7" width="10.69921875" style="2" customWidth="1"/>
    <col min="8" max="9" width="9.8984375" style="2" customWidth="1"/>
    <col min="10" max="10" width="52" style="2" customWidth="1"/>
    <col min="11" max="11" width="9.8984375" style="2" customWidth="1"/>
    <col min="12" max="12" width="3.8984375" style="2" customWidth="1"/>
    <col min="13" max="13" width="9.8984375" style="2" customWidth="1"/>
    <col min="14" max="14" width="4.8984375" style="2" hidden="1" customWidth="1"/>
    <col min="15" max="15" width="32.09765625" style="2" hidden="1" customWidth="1"/>
    <col min="16" max="16" width="10.296875" style="2" hidden="1" customWidth="1"/>
    <col min="17" max="22" width="9.8984375" style="2" hidden="1" customWidth="1"/>
    <col min="23" max="23" width="59.8984375" style="2" hidden="1" customWidth="1"/>
    <col min="24" max="30" width="9.8984375" style="2" hidden="1" customWidth="1"/>
    <col min="31" max="32" width="9.8984375" style="2" customWidth="1"/>
    <col min="33" max="37" width="9.8984375" customWidth="1"/>
    <col min="38" max="16384" width="9.8984375" style="2"/>
  </cols>
  <sheetData>
    <row r="1" spans="1:26" ht="64.95" customHeight="1" thickBot="1">
      <c r="A1" s="509"/>
      <c r="B1" s="5"/>
      <c r="C1" s="5"/>
      <c r="D1" s="5"/>
      <c r="E1" s="5"/>
      <c r="F1" s="5"/>
      <c r="G1" s="5"/>
      <c r="H1" s="5"/>
      <c r="I1" s="5"/>
      <c r="J1" s="8"/>
      <c r="K1" s="9" t="s">
        <v>1</v>
      </c>
      <c r="L1" s="9"/>
      <c r="N1" s="278"/>
      <c r="W1" s="2" t="s">
        <v>324</v>
      </c>
    </row>
    <row r="2" spans="1:26" ht="18" customHeight="1">
      <c r="A2" s="585" t="s">
        <v>451</v>
      </c>
      <c r="B2" s="585"/>
      <c r="C2" s="585"/>
      <c r="D2" s="585"/>
      <c r="E2" s="585"/>
      <c r="F2" s="585"/>
      <c r="G2" s="585"/>
      <c r="H2" s="585"/>
      <c r="I2" s="585"/>
      <c r="J2" s="585"/>
      <c r="K2" s="585"/>
      <c r="L2" s="582"/>
    </row>
    <row r="3" spans="1:26" ht="15" customHeight="1">
      <c r="A3" s="512"/>
      <c r="O3" s="83" t="s">
        <v>326</v>
      </c>
      <c r="P3" s="83" t="s">
        <v>3</v>
      </c>
      <c r="Q3" s="83" t="s">
        <v>75</v>
      </c>
      <c r="R3" s="12"/>
      <c r="W3" s="151" t="s">
        <v>122</v>
      </c>
      <c r="X3" s="152" t="s">
        <v>3</v>
      </c>
      <c r="Y3" s="153" t="s">
        <v>75</v>
      </c>
      <c r="Z3" s="239" t="s">
        <v>218</v>
      </c>
    </row>
    <row r="4" spans="1:26" ht="18.75" customHeight="1">
      <c r="A4" s="513"/>
      <c r="G4" s="3"/>
      <c r="O4" s="88" t="s">
        <v>11</v>
      </c>
      <c r="P4" s="87">
        <v>0.69565217391304346</v>
      </c>
      <c r="Q4" s="120">
        <v>160</v>
      </c>
      <c r="R4" s="4"/>
      <c r="W4" s="207" t="s">
        <v>120</v>
      </c>
      <c r="X4" s="87">
        <v>0.88053097345132747</v>
      </c>
      <c r="Y4" s="150">
        <v>199</v>
      </c>
      <c r="Z4" s="235">
        <v>1</v>
      </c>
    </row>
    <row r="5" spans="1:26" ht="15.75" customHeight="1">
      <c r="A5" s="512"/>
      <c r="D5" s="6"/>
      <c r="E5" s="6"/>
      <c r="F5" s="6"/>
      <c r="G5" s="6"/>
      <c r="I5" s="6"/>
      <c r="J5" s="6"/>
      <c r="K5" s="6"/>
      <c r="L5" s="6"/>
      <c r="O5" s="88" t="s">
        <v>12</v>
      </c>
      <c r="P5" s="87">
        <v>0.30434782608695654</v>
      </c>
      <c r="Q5" s="120">
        <v>70</v>
      </c>
      <c r="R5" s="4"/>
      <c r="W5" s="207" t="s">
        <v>154</v>
      </c>
      <c r="X5" s="87">
        <v>4.8672566371681415E-2</v>
      </c>
      <c r="Y5" s="150">
        <v>11</v>
      </c>
      <c r="Z5" s="150">
        <v>2</v>
      </c>
    </row>
    <row r="6" spans="1:26" ht="15.75" customHeight="1">
      <c r="A6" s="514"/>
      <c r="B6" s="18"/>
      <c r="D6" s="6"/>
      <c r="E6" s="6"/>
      <c r="F6" s="6"/>
      <c r="G6" s="6"/>
      <c r="H6" s="6"/>
      <c r="I6" s="6"/>
      <c r="J6" s="6"/>
      <c r="K6" s="6"/>
      <c r="L6" s="6"/>
      <c r="O6" s="10"/>
      <c r="R6" s="4"/>
      <c r="W6" s="206" t="s">
        <v>219</v>
      </c>
      <c r="X6" s="87">
        <v>3.9823008849557522E-2</v>
      </c>
      <c r="Y6" s="150">
        <v>9</v>
      </c>
      <c r="Z6" s="150">
        <v>9</v>
      </c>
    </row>
    <row r="7" spans="1:26" ht="15.75" customHeight="1">
      <c r="A7" s="519"/>
      <c r="D7" s="16"/>
      <c r="E7" s="16"/>
      <c r="G7" s="646">
        <f>T13</f>
        <v>0.23125000000000001</v>
      </c>
      <c r="H7" s="648" t="s">
        <v>633</v>
      </c>
      <c r="I7" s="648"/>
      <c r="J7" s="648"/>
      <c r="K7" s="648"/>
      <c r="L7" s="583"/>
      <c r="O7" s="3"/>
      <c r="P7" s="40" t="s">
        <v>79</v>
      </c>
      <c r="Q7" s="33">
        <v>230</v>
      </c>
      <c r="R7" s="4"/>
      <c r="W7" s="207" t="s">
        <v>157</v>
      </c>
      <c r="X7" s="87">
        <v>3.0973451327433628E-2</v>
      </c>
      <c r="Y7" s="150">
        <v>7</v>
      </c>
      <c r="Z7" s="150">
        <v>5</v>
      </c>
    </row>
    <row r="8" spans="1:26" ht="15.75" customHeight="1">
      <c r="A8" s="515"/>
      <c r="B8" s="1"/>
      <c r="C8" s="3"/>
      <c r="D8" s="11"/>
      <c r="E8" s="11"/>
      <c r="F8" s="3"/>
      <c r="G8" s="646"/>
      <c r="H8" s="648"/>
      <c r="I8" s="648"/>
      <c r="J8" s="648"/>
      <c r="K8" s="648"/>
      <c r="L8" s="583"/>
      <c r="R8" s="4"/>
      <c r="S8" s="4"/>
      <c r="W8" s="207" t="s">
        <v>121</v>
      </c>
      <c r="X8" s="87">
        <v>1.7699115044247787E-2</v>
      </c>
      <c r="Y8" s="150">
        <v>4</v>
      </c>
      <c r="Z8" s="150">
        <v>6</v>
      </c>
    </row>
    <row r="9" spans="1:26" s="3" customFormat="1" ht="15.75" customHeight="1">
      <c r="A9" s="520"/>
      <c r="B9" s="1"/>
      <c r="D9" s="11"/>
      <c r="E9" s="11"/>
      <c r="G9" s="646"/>
      <c r="H9" s="648"/>
      <c r="I9" s="648"/>
      <c r="J9" s="648"/>
      <c r="K9" s="648"/>
      <c r="L9" s="583"/>
      <c r="M9" s="2"/>
      <c r="O9" s="353" t="s">
        <v>328</v>
      </c>
      <c r="P9" s="354" t="s">
        <v>3</v>
      </c>
      <c r="Q9" s="355" t="s">
        <v>75</v>
      </c>
      <c r="S9" s="645" t="s">
        <v>338</v>
      </c>
      <c r="T9" s="645"/>
      <c r="W9" s="207" t="s">
        <v>156</v>
      </c>
      <c r="X9" s="87">
        <v>1.7699115044247787E-2</v>
      </c>
      <c r="Y9" s="150">
        <v>4</v>
      </c>
      <c r="Z9" s="150">
        <v>4</v>
      </c>
    </row>
    <row r="10" spans="1:26" s="3" customFormat="1" ht="15.75" customHeight="1">
      <c r="A10" s="520"/>
      <c r="B10" s="1"/>
      <c r="G10" s="644">
        <f>P23</f>
        <v>3.7499999999999999E-2</v>
      </c>
      <c r="H10" s="622" t="s">
        <v>344</v>
      </c>
      <c r="I10" s="622"/>
      <c r="J10" s="622"/>
      <c r="K10" s="308"/>
      <c r="L10" s="308"/>
      <c r="M10" s="2"/>
      <c r="O10" s="149" t="s">
        <v>337</v>
      </c>
      <c r="P10" s="100">
        <v>0.76875000000000004</v>
      </c>
      <c r="Q10" s="352">
        <v>123</v>
      </c>
      <c r="S10" s="86" t="s">
        <v>339</v>
      </c>
      <c r="T10" s="86">
        <v>123</v>
      </c>
      <c r="W10" s="207" t="s">
        <v>155</v>
      </c>
      <c r="X10" s="87">
        <v>1.3274336283185841E-2</v>
      </c>
      <c r="Y10" s="150">
        <v>3</v>
      </c>
      <c r="Z10" s="150">
        <v>3</v>
      </c>
    </row>
    <row r="11" spans="1:26" s="3" customFormat="1" ht="15.75" customHeight="1">
      <c r="A11" s="520"/>
      <c r="B11" s="1"/>
      <c r="G11" s="644"/>
      <c r="H11" s="622"/>
      <c r="I11" s="622"/>
      <c r="J11" s="622"/>
      <c r="M11" s="2"/>
      <c r="O11" s="162" t="s">
        <v>330</v>
      </c>
      <c r="P11" s="100">
        <v>0.15625</v>
      </c>
      <c r="Q11" s="352">
        <v>25</v>
      </c>
      <c r="S11" s="86" t="s">
        <v>340</v>
      </c>
      <c r="T11" s="84">
        <v>160</v>
      </c>
      <c r="W11" s="206" t="s">
        <v>220</v>
      </c>
      <c r="X11" s="87">
        <v>4.4247787610619468E-3</v>
      </c>
      <c r="Y11" s="150">
        <v>1</v>
      </c>
      <c r="Z11" s="150">
        <v>7</v>
      </c>
    </row>
    <row r="12" spans="1:26" s="3" customFormat="1" ht="15.75" customHeight="1">
      <c r="A12" s="516"/>
      <c r="B12" s="1"/>
      <c r="G12" s="366"/>
      <c r="J12" s="309" t="s">
        <v>79</v>
      </c>
      <c r="K12" s="308">
        <f>T11</f>
        <v>160</v>
      </c>
      <c r="L12" s="308"/>
      <c r="M12" s="2"/>
      <c r="O12" s="162" t="s">
        <v>329</v>
      </c>
      <c r="P12" s="100">
        <v>0.13750000000000001</v>
      </c>
      <c r="Q12" s="352">
        <v>22</v>
      </c>
      <c r="S12" s="86" t="s">
        <v>341</v>
      </c>
      <c r="T12" s="86">
        <v>37</v>
      </c>
      <c r="W12" s="564" t="s">
        <v>158</v>
      </c>
      <c r="X12" s="87">
        <v>0</v>
      </c>
      <c r="Y12" s="156">
        <v>0</v>
      </c>
      <c r="Z12" s="156">
        <v>8</v>
      </c>
    </row>
    <row r="13" spans="1:26" s="3" customFormat="1" ht="15.75" customHeight="1">
      <c r="A13" s="516"/>
      <c r="B13" s="1"/>
      <c r="M13" s="2"/>
      <c r="O13" s="162" t="s">
        <v>331</v>
      </c>
      <c r="P13" s="100">
        <v>0.10625</v>
      </c>
      <c r="Q13" s="352">
        <v>17</v>
      </c>
      <c r="S13" s="86" t="s">
        <v>342</v>
      </c>
      <c r="T13" s="357">
        <v>0.23125000000000001</v>
      </c>
    </row>
    <row r="14" spans="1:26" s="3" customFormat="1" ht="15.75" customHeight="1">
      <c r="A14" s="512"/>
      <c r="B14" s="4"/>
      <c r="C14" s="2"/>
      <c r="D14" s="2"/>
      <c r="E14" s="2"/>
      <c r="F14" s="2"/>
      <c r="G14" s="2"/>
      <c r="H14" s="2"/>
      <c r="I14" s="2"/>
      <c r="J14" s="2"/>
      <c r="K14" s="2"/>
      <c r="L14" s="2"/>
      <c r="M14" s="2"/>
      <c r="N14" s="2"/>
      <c r="O14" s="149" t="s">
        <v>335</v>
      </c>
      <c r="P14" s="100">
        <v>6.8750000000000006E-2</v>
      </c>
      <c r="Q14" s="352">
        <v>11</v>
      </c>
      <c r="X14" s="78" t="s">
        <v>125</v>
      </c>
      <c r="Y14" s="78">
        <v>226</v>
      </c>
    </row>
    <row r="15" spans="1:26" ht="17.25" customHeight="1">
      <c r="A15" s="512"/>
      <c r="O15" s="162" t="s">
        <v>332</v>
      </c>
      <c r="P15" s="100">
        <v>3.125E-2</v>
      </c>
      <c r="Q15" s="352">
        <v>5</v>
      </c>
    </row>
    <row r="16" spans="1:26" ht="15" customHeight="1">
      <c r="A16" s="512"/>
      <c r="O16" s="149" t="s">
        <v>334</v>
      </c>
      <c r="P16" s="100">
        <v>3.125E-2</v>
      </c>
      <c r="Q16" s="352">
        <v>5</v>
      </c>
      <c r="T16" s="3"/>
    </row>
    <row r="17" spans="1:37" ht="15" customHeight="1">
      <c r="A17" s="512"/>
      <c r="G17" s="643">
        <f>X18</f>
        <v>0.11946902654867257</v>
      </c>
      <c r="H17" s="647" t="s">
        <v>346</v>
      </c>
      <c r="I17" s="647"/>
      <c r="J17" s="647"/>
      <c r="K17" s="647"/>
      <c r="L17" s="647"/>
      <c r="O17" s="149" t="s">
        <v>336</v>
      </c>
      <c r="P17" s="100">
        <v>1.8749999999999999E-2</v>
      </c>
      <c r="Q17" s="352">
        <v>3</v>
      </c>
      <c r="T17" s="3"/>
      <c r="W17" s="238" t="s">
        <v>325</v>
      </c>
      <c r="X17" s="238" t="s">
        <v>3</v>
      </c>
      <c r="Y17" s="238" t="s">
        <v>75</v>
      </c>
    </row>
    <row r="18" spans="1:37" s="367" customFormat="1" ht="17.55" customHeight="1">
      <c r="A18" s="572"/>
      <c r="B18" s="573"/>
      <c r="G18" s="643"/>
      <c r="H18" s="647"/>
      <c r="I18" s="647"/>
      <c r="J18" s="647"/>
      <c r="K18" s="647"/>
      <c r="L18" s="647"/>
      <c r="O18" s="574" t="s">
        <v>333</v>
      </c>
      <c r="P18" s="575">
        <v>1.2500000000000001E-2</v>
      </c>
      <c r="Q18" s="576">
        <v>2</v>
      </c>
      <c r="T18" s="577"/>
      <c r="W18" s="578" t="s">
        <v>11</v>
      </c>
      <c r="X18" s="579">
        <v>0.11946902654867257</v>
      </c>
      <c r="Y18" s="580">
        <v>27</v>
      </c>
      <c r="AG18" s="577"/>
      <c r="AH18" s="577"/>
      <c r="AI18" s="577"/>
      <c r="AJ18" s="577"/>
      <c r="AK18" s="577"/>
    </row>
    <row r="19" spans="1:37" ht="15" customHeight="1">
      <c r="A19" s="512"/>
      <c r="H19" s="369" t="s">
        <v>634</v>
      </c>
      <c r="I19" s="571"/>
      <c r="J19" s="571"/>
      <c r="O19" s="154" t="s">
        <v>343</v>
      </c>
      <c r="P19" s="212">
        <v>6.2500000000000003E-3</v>
      </c>
      <c r="Q19" s="356">
        <v>1</v>
      </c>
      <c r="T19" s="3"/>
      <c r="W19" s="84" t="s">
        <v>12</v>
      </c>
      <c r="X19" s="87">
        <v>0.88053097345132747</v>
      </c>
      <c r="Y19" s="266">
        <v>199</v>
      </c>
    </row>
    <row r="20" spans="1:37" ht="15" customHeight="1">
      <c r="A20" s="512"/>
      <c r="C20" s="3"/>
      <c r="D20" s="3"/>
      <c r="E20" s="3"/>
      <c r="F20" s="3"/>
      <c r="H20" s="368" t="s">
        <v>640</v>
      </c>
      <c r="I20" s="367"/>
      <c r="J20" s="367"/>
      <c r="O20" s="154"/>
      <c r="P20" s="370" t="s">
        <v>79</v>
      </c>
      <c r="Q20" s="507">
        <v>160</v>
      </c>
      <c r="T20" s="3"/>
      <c r="W20" s="4"/>
      <c r="Y20" s="4"/>
    </row>
    <row r="21" spans="1:37" ht="15" customHeight="1">
      <c r="A21" s="512"/>
      <c r="C21" s="3"/>
      <c r="D21" s="3"/>
      <c r="E21" s="3"/>
      <c r="F21" s="3"/>
      <c r="G21" s="3"/>
      <c r="H21" s="368" t="s">
        <v>345</v>
      </c>
      <c r="I21" s="367"/>
      <c r="J21" s="367"/>
      <c r="K21" s="3"/>
      <c r="L21" s="3"/>
      <c r="T21" s="3"/>
      <c r="W21" s="4"/>
      <c r="X21" s="32" t="s">
        <v>79</v>
      </c>
      <c r="Y21" s="12">
        <v>226</v>
      </c>
    </row>
    <row r="22" spans="1:37" ht="25.2" customHeight="1">
      <c r="A22" s="512"/>
      <c r="C22" s="3"/>
      <c r="D22" s="3"/>
      <c r="E22" s="3"/>
      <c r="F22" s="3"/>
      <c r="G22" s="3"/>
      <c r="H22" s="3"/>
      <c r="I22" s="3"/>
      <c r="J22" s="314" t="s">
        <v>79</v>
      </c>
      <c r="K22" s="315">
        <f>Y21</f>
        <v>226</v>
      </c>
      <c r="L22" s="315"/>
      <c r="O22" s="83" t="s">
        <v>327</v>
      </c>
      <c r="P22" s="83" t="s">
        <v>3</v>
      </c>
      <c r="Q22" s="83" t="s">
        <v>75</v>
      </c>
      <c r="R22" s="4"/>
      <c r="S22" s="4"/>
    </row>
    <row r="23" spans="1:37" ht="25.2" customHeight="1">
      <c r="A23" s="512"/>
      <c r="C23" s="3"/>
      <c r="D23" s="3"/>
      <c r="E23" s="3"/>
      <c r="F23" s="3"/>
      <c r="G23" s="3"/>
      <c r="H23" s="3"/>
      <c r="I23" s="3"/>
      <c r="J23" s="3"/>
      <c r="K23" s="3"/>
      <c r="L23" s="3"/>
      <c r="O23" s="88" t="s">
        <v>11</v>
      </c>
      <c r="P23" s="339">
        <v>3.7499999999999999E-2</v>
      </c>
      <c r="Q23" s="120">
        <v>6</v>
      </c>
      <c r="R23" s="4"/>
      <c r="S23" s="4"/>
      <c r="W23" s="203" t="s">
        <v>197</v>
      </c>
      <c r="X23" s="152" t="s">
        <v>3</v>
      </c>
      <c r="Y23" s="153" t="s">
        <v>75</v>
      </c>
    </row>
    <row r="24" spans="1:37">
      <c r="A24" s="512"/>
      <c r="C24" s="3"/>
      <c r="D24" s="3"/>
      <c r="E24" s="3"/>
      <c r="F24" s="3"/>
      <c r="G24" s="3"/>
      <c r="H24" s="3"/>
      <c r="I24" s="3"/>
      <c r="J24" s="3"/>
      <c r="K24" s="3"/>
      <c r="L24" s="3"/>
      <c r="O24" s="88" t="s">
        <v>12</v>
      </c>
      <c r="P24" s="87">
        <v>0.96250000000000002</v>
      </c>
      <c r="Q24" s="120">
        <v>154</v>
      </c>
      <c r="R24" s="3"/>
      <c r="S24" s="3"/>
      <c r="W24" s="149" t="s">
        <v>48</v>
      </c>
      <c r="X24" s="87">
        <v>0.4</v>
      </c>
      <c r="Y24" s="150">
        <v>10</v>
      </c>
    </row>
    <row r="25" spans="1:37" ht="15.6" customHeight="1">
      <c r="A25" s="512"/>
      <c r="C25" s="3"/>
      <c r="D25" s="3"/>
      <c r="E25" s="3"/>
      <c r="F25" s="3"/>
      <c r="G25" s="3"/>
      <c r="H25" s="3"/>
      <c r="I25" s="3"/>
      <c r="J25" s="3"/>
      <c r="K25" s="3"/>
      <c r="L25" s="3"/>
      <c r="O25" s="10"/>
      <c r="R25" s="3"/>
      <c r="S25" s="3"/>
      <c r="W25" s="149" t="s">
        <v>51</v>
      </c>
      <c r="X25" s="87">
        <v>0.28000000000000003</v>
      </c>
      <c r="Y25" s="150">
        <v>7</v>
      </c>
    </row>
    <row r="26" spans="1:37" ht="25.95" customHeight="1">
      <c r="A26" s="512"/>
      <c r="C26" s="3"/>
      <c r="D26" s="3"/>
      <c r="E26" s="3"/>
      <c r="F26" s="3"/>
      <c r="G26" s="3"/>
      <c r="H26" s="3"/>
      <c r="I26" s="3"/>
      <c r="J26" s="3"/>
      <c r="K26" s="3"/>
      <c r="L26" s="3"/>
      <c r="O26" s="3"/>
      <c r="P26" s="40" t="s">
        <v>79</v>
      </c>
      <c r="Q26" s="33">
        <v>160</v>
      </c>
      <c r="R26" s="3"/>
      <c r="S26" s="3"/>
      <c r="W26" s="149" t="s">
        <v>45</v>
      </c>
      <c r="X26" s="87">
        <v>0.2</v>
      </c>
      <c r="Y26" s="150">
        <v>5</v>
      </c>
    </row>
    <row r="27" spans="1:37" ht="13.5" customHeight="1">
      <c r="A27" s="512"/>
      <c r="C27" s="3"/>
      <c r="D27" s="3"/>
      <c r="E27" s="3"/>
      <c r="F27" s="3"/>
      <c r="G27" s="3"/>
      <c r="H27" s="3"/>
      <c r="I27" s="3"/>
      <c r="J27" s="3"/>
      <c r="K27" s="3"/>
      <c r="L27" s="3"/>
      <c r="W27" s="149" t="s">
        <v>49</v>
      </c>
      <c r="X27" s="87">
        <v>0.2</v>
      </c>
      <c r="Y27" s="150">
        <v>5</v>
      </c>
    </row>
    <row r="28" spans="1:37" ht="13.5" customHeight="1">
      <c r="A28" s="512"/>
      <c r="C28" s="3"/>
      <c r="D28" s="3"/>
      <c r="E28" s="3"/>
      <c r="F28" s="3"/>
      <c r="G28" s="3"/>
      <c r="H28" s="3"/>
      <c r="I28" s="3"/>
      <c r="J28" s="3"/>
      <c r="K28" s="3"/>
      <c r="L28" s="3"/>
      <c r="O28" s="83" t="s">
        <v>109</v>
      </c>
      <c r="P28" s="113" t="s">
        <v>3</v>
      </c>
      <c r="Q28" s="83" t="s">
        <v>75</v>
      </c>
      <c r="R28" s="3"/>
      <c r="S28" s="3"/>
      <c r="W28" s="149" t="s">
        <v>46</v>
      </c>
      <c r="X28" s="87">
        <v>0.08</v>
      </c>
      <c r="Y28" s="150">
        <v>2</v>
      </c>
    </row>
    <row r="29" spans="1:37" ht="13.5" customHeight="1">
      <c r="C29" s="3"/>
      <c r="D29" s="3"/>
      <c r="E29" s="3"/>
      <c r="F29" s="3"/>
      <c r="G29" s="3"/>
      <c r="H29" s="3"/>
      <c r="I29" s="3"/>
      <c r="J29" s="3"/>
      <c r="K29" s="3"/>
      <c r="L29" s="3"/>
      <c r="O29" s="84" t="s">
        <v>113</v>
      </c>
      <c r="P29" s="100">
        <v>0.33333333333333331</v>
      </c>
      <c r="Q29" s="88">
        <v>2</v>
      </c>
      <c r="R29" s="3"/>
      <c r="S29" s="3"/>
      <c r="W29" s="149" t="s">
        <v>0</v>
      </c>
      <c r="X29" s="87">
        <v>0.04</v>
      </c>
      <c r="Y29" s="150">
        <v>1</v>
      </c>
    </row>
    <row r="30" spans="1:37">
      <c r="C30" s="3"/>
      <c r="D30" s="3"/>
      <c r="E30" s="3"/>
      <c r="F30" s="3"/>
      <c r="G30" s="3"/>
      <c r="H30" s="3"/>
      <c r="I30" s="3"/>
      <c r="J30" s="3"/>
      <c r="K30" s="3"/>
      <c r="L30" s="3"/>
      <c r="O30" s="84" t="s">
        <v>111</v>
      </c>
      <c r="P30" s="100">
        <v>0.16666666666666666</v>
      </c>
      <c r="Q30" s="88">
        <v>1</v>
      </c>
      <c r="R30" s="3"/>
      <c r="S30" s="3"/>
      <c r="W30" s="154" t="s">
        <v>148</v>
      </c>
      <c r="X30" s="155">
        <v>0.04</v>
      </c>
      <c r="Y30" s="156">
        <v>1</v>
      </c>
    </row>
    <row r="31" spans="1:37">
      <c r="C31" s="3"/>
      <c r="D31" s="3"/>
      <c r="E31" s="3"/>
      <c r="F31" s="3"/>
      <c r="G31" s="3"/>
      <c r="H31" s="3"/>
      <c r="I31" s="3"/>
      <c r="J31" s="3"/>
      <c r="K31" s="3"/>
      <c r="L31" s="3"/>
      <c r="O31" s="84" t="s">
        <v>112</v>
      </c>
      <c r="P31" s="100">
        <v>0</v>
      </c>
      <c r="Q31" s="88">
        <v>0</v>
      </c>
      <c r="R31" s="3"/>
      <c r="S31" s="3"/>
      <c r="W31" s="3"/>
      <c r="X31" s="3"/>
      <c r="Y31" s="3"/>
    </row>
    <row r="32" spans="1:37">
      <c r="C32" s="3"/>
      <c r="D32" s="3"/>
      <c r="E32" s="3"/>
      <c r="F32" s="3"/>
      <c r="G32" s="3"/>
      <c r="H32" s="3"/>
      <c r="I32" s="3"/>
      <c r="J32" s="3"/>
      <c r="K32" s="3"/>
      <c r="L32" s="3"/>
      <c r="O32" s="84" t="s">
        <v>110</v>
      </c>
      <c r="P32" s="100">
        <v>0.5</v>
      </c>
      <c r="Q32" s="88">
        <v>3</v>
      </c>
      <c r="R32" s="3"/>
      <c r="S32" s="3"/>
      <c r="W32" s="3"/>
      <c r="X32" s="82" t="s">
        <v>79</v>
      </c>
      <c r="Y32" s="78">
        <v>25</v>
      </c>
    </row>
    <row r="33" spans="3:25">
      <c r="C33" s="3"/>
      <c r="D33" s="3"/>
      <c r="E33" s="3"/>
      <c r="F33" s="3"/>
      <c r="G33" s="3"/>
      <c r="H33" s="3"/>
      <c r="I33" s="3"/>
      <c r="J33" s="3"/>
      <c r="K33" s="3"/>
      <c r="L33" s="3"/>
      <c r="O33" s="19"/>
      <c r="P33" s="3"/>
      <c r="Q33" s="3"/>
      <c r="W33" s="3"/>
      <c r="X33" s="3"/>
      <c r="Y33" s="3"/>
    </row>
    <row r="34" spans="3:25" ht="26.25" customHeight="1">
      <c r="C34" s="3"/>
      <c r="D34" s="3"/>
      <c r="E34" s="3"/>
      <c r="F34" s="3"/>
      <c r="G34" s="3"/>
      <c r="H34" s="3"/>
      <c r="I34" s="3"/>
      <c r="J34" s="3"/>
      <c r="K34" s="3"/>
      <c r="L34" s="3"/>
      <c r="O34" s="19"/>
      <c r="P34" s="32" t="s">
        <v>79</v>
      </c>
      <c r="Q34" s="33">
        <v>6</v>
      </c>
      <c r="W34" s="151" t="s">
        <v>54</v>
      </c>
      <c r="X34" s="152" t="s">
        <v>3</v>
      </c>
      <c r="Y34" s="153" t="s">
        <v>75</v>
      </c>
    </row>
    <row r="35" spans="3:25" ht="13.5" customHeight="1">
      <c r="C35" s="3"/>
      <c r="D35" s="3"/>
      <c r="E35" s="3"/>
      <c r="F35" s="3"/>
      <c r="G35" s="3"/>
      <c r="H35" s="3"/>
      <c r="I35" s="3"/>
      <c r="J35" s="3"/>
      <c r="K35" s="3"/>
      <c r="L35" s="3"/>
      <c r="W35" s="149" t="s">
        <v>55</v>
      </c>
      <c r="X35" s="99">
        <v>0.64</v>
      </c>
      <c r="Y35" s="150">
        <v>16</v>
      </c>
    </row>
    <row r="36" spans="3:25" ht="13.5" customHeight="1">
      <c r="C36" s="3"/>
      <c r="D36" s="3"/>
      <c r="E36" s="3"/>
      <c r="F36" s="3"/>
      <c r="G36" s="3"/>
      <c r="H36" s="3"/>
      <c r="I36" s="3"/>
      <c r="J36" s="3"/>
      <c r="K36" s="3"/>
      <c r="L36" s="3"/>
      <c r="O36" s="151" t="s">
        <v>106</v>
      </c>
      <c r="P36" s="236" t="s">
        <v>215</v>
      </c>
      <c r="Q36" s="237" t="s">
        <v>213</v>
      </c>
      <c r="R36" s="237" t="s">
        <v>214</v>
      </c>
      <c r="S36" s="3"/>
      <c r="W36" s="149" t="s">
        <v>50</v>
      </c>
      <c r="X36" s="99">
        <v>0.24</v>
      </c>
      <c r="Y36" s="150">
        <v>6</v>
      </c>
    </row>
    <row r="37" spans="3:25" ht="13.5" customHeight="1">
      <c r="C37" s="3"/>
      <c r="D37" s="3"/>
      <c r="E37" s="3"/>
      <c r="F37" s="3"/>
      <c r="G37" s="3"/>
      <c r="H37" s="3"/>
      <c r="I37" s="3"/>
      <c r="J37" s="3"/>
      <c r="K37" s="3"/>
      <c r="L37" s="3"/>
      <c r="O37" s="158" t="s">
        <v>107</v>
      </c>
      <c r="P37" s="88">
        <v>2</v>
      </c>
      <c r="Q37" s="88">
        <v>4</v>
      </c>
      <c r="R37" s="235">
        <v>6</v>
      </c>
      <c r="S37" s="3"/>
      <c r="W37" s="149" t="s">
        <v>58</v>
      </c>
      <c r="X37" s="99">
        <v>0.2</v>
      </c>
      <c r="Y37" s="150">
        <v>5</v>
      </c>
    </row>
    <row r="38" spans="3:25">
      <c r="O38" s="158" t="s">
        <v>108</v>
      </c>
      <c r="P38" s="88">
        <v>1</v>
      </c>
      <c r="Q38" s="88">
        <v>5</v>
      </c>
      <c r="R38" s="235">
        <v>6</v>
      </c>
      <c r="S38" s="3"/>
      <c r="W38" s="149" t="s">
        <v>123</v>
      </c>
      <c r="X38" s="99">
        <v>0.04</v>
      </c>
      <c r="Y38" s="150">
        <v>1</v>
      </c>
    </row>
    <row r="39" spans="3:25">
      <c r="C39" s="22"/>
      <c r="D39" s="22"/>
      <c r="E39" s="22"/>
      <c r="F39" s="22"/>
      <c r="O39" s="159" t="s">
        <v>217</v>
      </c>
      <c r="P39" s="208">
        <v>1</v>
      </c>
      <c r="Q39" s="208">
        <v>0</v>
      </c>
      <c r="R39" s="235">
        <v>1</v>
      </c>
      <c r="S39" s="3"/>
      <c r="W39" s="149" t="s">
        <v>148</v>
      </c>
      <c r="X39" s="99">
        <v>0.12</v>
      </c>
      <c r="Y39" s="150">
        <v>3</v>
      </c>
    </row>
    <row r="40" spans="3:25">
      <c r="P40" s="32" t="s">
        <v>78</v>
      </c>
      <c r="Q40" s="76">
        <v>6</v>
      </c>
      <c r="W40" s="149" t="s">
        <v>56</v>
      </c>
      <c r="X40" s="99">
        <v>0.12</v>
      </c>
      <c r="Y40" s="150">
        <v>3</v>
      </c>
    </row>
    <row r="41" spans="3:25">
      <c r="O41" s="19"/>
      <c r="P41" s="36" t="s">
        <v>216</v>
      </c>
      <c r="Q41" s="129">
        <v>1</v>
      </c>
      <c r="W41" s="149" t="s">
        <v>57</v>
      </c>
      <c r="X41" s="99">
        <v>0</v>
      </c>
      <c r="Y41" s="150">
        <v>0</v>
      </c>
    </row>
    <row r="42" spans="3:25">
      <c r="W42" s="149" t="s">
        <v>59</v>
      </c>
      <c r="X42" s="99">
        <v>0.16</v>
      </c>
      <c r="Y42" s="150">
        <v>4</v>
      </c>
    </row>
    <row r="43" spans="3:25">
      <c r="H43" s="2" t="s">
        <v>222</v>
      </c>
      <c r="O43" s="83" t="s">
        <v>173</v>
      </c>
      <c r="P43" s="113" t="s">
        <v>3</v>
      </c>
      <c r="Q43" s="83" t="s">
        <v>75</v>
      </c>
      <c r="W43" s="154" t="s">
        <v>0</v>
      </c>
      <c r="X43" s="157">
        <v>0</v>
      </c>
      <c r="Y43" s="156">
        <v>0</v>
      </c>
    </row>
    <row r="44" spans="3:25">
      <c r="O44" s="88" t="s">
        <v>11</v>
      </c>
      <c r="P44" s="100">
        <v>0.08</v>
      </c>
      <c r="Q44" s="120">
        <v>2</v>
      </c>
      <c r="W44" s="3"/>
      <c r="X44" s="3"/>
      <c r="Y44" s="3"/>
    </row>
    <row r="45" spans="3:25">
      <c r="N45" s="4"/>
      <c r="O45" s="88" t="s">
        <v>12</v>
      </c>
      <c r="P45" s="100">
        <v>0.92</v>
      </c>
      <c r="Q45" s="97">
        <v>23</v>
      </c>
      <c r="W45" s="3"/>
      <c r="X45" s="78" t="s">
        <v>79</v>
      </c>
      <c r="Y45" s="78">
        <v>25</v>
      </c>
    </row>
    <row r="46" spans="3:25">
      <c r="O46" s="33"/>
      <c r="P46" s="32" t="s">
        <v>79</v>
      </c>
      <c r="Q46" s="121">
        <v>25</v>
      </c>
    </row>
    <row r="48" spans="3:25">
      <c r="O48" s="151" t="s">
        <v>114</v>
      </c>
      <c r="P48" s="152" t="s">
        <v>3</v>
      </c>
      <c r="Q48" s="153" t="s">
        <v>75</v>
      </c>
    </row>
    <row r="49" spans="3:17">
      <c r="O49" s="158" t="s">
        <v>115</v>
      </c>
      <c r="P49" s="87">
        <v>0</v>
      </c>
      <c r="Q49" s="204">
        <v>0</v>
      </c>
    </row>
    <row r="50" spans="3:17">
      <c r="O50" s="158" t="s">
        <v>116</v>
      </c>
      <c r="P50" s="87">
        <v>0.5</v>
      </c>
      <c r="Q50" s="204">
        <v>1</v>
      </c>
    </row>
    <row r="51" spans="3:17">
      <c r="O51" s="158" t="s">
        <v>117</v>
      </c>
      <c r="P51" s="87">
        <v>0</v>
      </c>
      <c r="Q51" s="204">
        <v>0</v>
      </c>
    </row>
    <row r="52" spans="3:17">
      <c r="H52" s="36"/>
      <c r="I52" s="37"/>
      <c r="O52" s="158" t="s">
        <v>118</v>
      </c>
      <c r="P52" s="87">
        <v>0.5</v>
      </c>
      <c r="Q52" s="204">
        <v>1</v>
      </c>
    </row>
    <row r="53" spans="3:17">
      <c r="C53" s="4"/>
      <c r="D53" s="1"/>
      <c r="E53" s="1"/>
      <c r="O53" s="159" t="s">
        <v>119</v>
      </c>
      <c r="P53" s="155">
        <v>0</v>
      </c>
      <c r="Q53" s="205">
        <v>0</v>
      </c>
    </row>
    <row r="54" spans="3:17">
      <c r="C54" s="1"/>
      <c r="D54" s="1"/>
      <c r="E54" s="1"/>
      <c r="P54" s="32" t="s">
        <v>79</v>
      </c>
      <c r="Q54" s="34">
        <v>2</v>
      </c>
    </row>
    <row r="55" spans="3:17">
      <c r="C55" s="1"/>
      <c r="D55" s="1"/>
      <c r="E55" s="1"/>
    </row>
    <row r="56" spans="3:17">
      <c r="C56" s="4"/>
      <c r="D56" s="4"/>
      <c r="E56" s="4"/>
    </row>
    <row r="57" spans="3:17">
      <c r="C57" s="4"/>
      <c r="D57" s="4"/>
      <c r="E57" s="4"/>
    </row>
    <row r="77" spans="15:16">
      <c r="O77" s="19"/>
      <c r="P77" s="28"/>
    </row>
  </sheetData>
  <sheetProtection algorithmName="SHA-512" hashValue="UGR70SiI06LKRucX6vsvERrKmpXHnS+4qfRPsfoM52iwwj1o2LfqIJsS9As0bH3xhSBRcnx5Wk+RVWjCM3YBpw==" saltValue="Z0+h9e1EOnjlAEantPtx7Q==" spinCount="100000" sheet="1" objects="1" scenarios="1" selectLockedCells="1" selectUnlockedCells="1"/>
  <mergeCells count="8">
    <mergeCell ref="G17:G18"/>
    <mergeCell ref="G10:G11"/>
    <mergeCell ref="A2:K2"/>
    <mergeCell ref="S9:T9"/>
    <mergeCell ref="G7:G9"/>
    <mergeCell ref="H10:J11"/>
    <mergeCell ref="H17:L18"/>
    <mergeCell ref="H7:K9"/>
  </mergeCells>
  <pageMargins left="0.25" right="0.25" top="0.75" bottom="0.75" header="0.3" footer="0.3"/>
  <pageSetup paperSize="5" orientation="landscape" r:id="rId1"/>
  <drawing r:id="rId2"/>
  <tableParts count="6">
    <tablePart r:id="rId3"/>
    <tablePart r:id="rId4"/>
    <tablePart r:id="rId5"/>
    <tablePart r:id="rId6"/>
    <tablePart r:id="rId7"/>
    <tablePart r:id="rId8"/>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58"/>
  <sheetViews>
    <sheetView showGridLines="0" showRowColHeaders="0" zoomScale="80" zoomScaleNormal="80" zoomScaleSheetLayoutView="80" workbookViewId="0"/>
  </sheetViews>
  <sheetFormatPr defaultColWidth="9.8984375" defaultRowHeight="11.4"/>
  <cols>
    <col min="1" max="1" width="24.69921875" style="4" customWidth="1"/>
    <col min="2" max="2" width="3.69921875" style="4" customWidth="1"/>
    <col min="3" max="3" width="43" style="2" customWidth="1"/>
    <col min="4" max="4" width="9.8984375" style="2" customWidth="1"/>
    <col min="5" max="5" width="25.3984375" style="2" bestFit="1" customWidth="1"/>
    <col min="6" max="8" width="9.8984375" style="2" customWidth="1"/>
    <col min="9" max="9" width="9.8984375" style="2"/>
    <col min="10" max="10" width="0" style="2" hidden="1" customWidth="1"/>
    <col min="11" max="18" width="9.8984375" style="2" hidden="1" customWidth="1"/>
    <col min="19" max="16384" width="9.8984375" style="2"/>
  </cols>
  <sheetData>
    <row r="1" spans="1:12" ht="64.95" customHeight="1" thickBot="1">
      <c r="A1" s="509"/>
      <c r="B1" s="5"/>
      <c r="C1" s="5"/>
      <c r="D1" s="5"/>
      <c r="E1" s="5"/>
      <c r="F1" s="5"/>
      <c r="G1" s="5"/>
      <c r="H1" s="9" t="s">
        <v>1</v>
      </c>
    </row>
    <row r="2" spans="1:12" ht="18" customHeight="1">
      <c r="A2" s="585" t="s">
        <v>604</v>
      </c>
      <c r="B2" s="585"/>
      <c r="C2" s="585"/>
      <c r="D2" s="585"/>
      <c r="E2" s="585"/>
      <c r="F2" s="585"/>
      <c r="G2" s="585"/>
      <c r="H2" s="585"/>
    </row>
    <row r="3" spans="1:12" ht="15" customHeight="1">
      <c r="A3" s="512"/>
    </row>
    <row r="4" spans="1:12" ht="15.75" customHeight="1">
      <c r="A4" s="513"/>
    </row>
    <row r="5" spans="1:12" ht="15.75" customHeight="1">
      <c r="A5" s="512"/>
      <c r="D5" s="6"/>
      <c r="E5" s="6"/>
      <c r="G5" s="6"/>
      <c r="H5" s="6"/>
      <c r="K5" s="10"/>
      <c r="L5" s="10"/>
    </row>
    <row r="6" spans="1:12" ht="15.75" customHeight="1">
      <c r="A6" s="514"/>
      <c r="B6" s="18"/>
      <c r="D6" s="6"/>
      <c r="E6" s="6"/>
      <c r="F6" s="6"/>
      <c r="G6" s="6"/>
      <c r="H6" s="6"/>
      <c r="K6" s="10"/>
      <c r="L6" s="27"/>
    </row>
    <row r="7" spans="1:12" ht="15.75" customHeight="1">
      <c r="A7" s="513"/>
      <c r="D7" s="17"/>
      <c r="E7" s="7"/>
      <c r="F7" s="7"/>
      <c r="G7" s="7"/>
      <c r="H7" s="7"/>
      <c r="K7" s="10"/>
      <c r="L7" s="15"/>
    </row>
    <row r="8" spans="1:12" ht="15.75" customHeight="1">
      <c r="A8" s="519"/>
      <c r="D8" s="16"/>
      <c r="K8" s="10"/>
      <c r="L8" s="10"/>
    </row>
    <row r="9" spans="1:12" s="3" customFormat="1" ht="15.75" customHeight="1">
      <c r="A9" s="515"/>
      <c r="B9" s="1"/>
      <c r="D9" s="11"/>
      <c r="I9" s="2"/>
      <c r="K9" s="10"/>
      <c r="L9" s="10"/>
    </row>
    <row r="10" spans="1:12" s="3" customFormat="1" ht="15.75" customHeight="1">
      <c r="A10" s="520"/>
      <c r="B10" s="1"/>
      <c r="D10" s="11"/>
      <c r="I10" s="2"/>
      <c r="K10" s="10"/>
      <c r="L10" s="27"/>
    </row>
    <row r="11" spans="1:12" s="3" customFormat="1" ht="15.75" customHeight="1">
      <c r="A11" s="520"/>
      <c r="B11" s="1"/>
      <c r="I11" s="2"/>
      <c r="K11" s="10"/>
      <c r="L11" s="27"/>
    </row>
    <row r="12" spans="1:12" s="3" customFormat="1" ht="15.75" customHeight="1">
      <c r="A12" s="520"/>
      <c r="B12" s="1"/>
      <c r="I12" s="2"/>
      <c r="K12" s="10"/>
      <c r="L12" s="27"/>
    </row>
    <row r="13" spans="1:12" s="3" customFormat="1" ht="15.75" customHeight="1">
      <c r="A13" s="516"/>
      <c r="B13" s="1"/>
      <c r="I13" s="2"/>
      <c r="K13" s="10"/>
      <c r="L13" s="27"/>
    </row>
    <row r="14" spans="1:12" s="3" customFormat="1" ht="15.75" customHeight="1">
      <c r="A14" s="516"/>
      <c r="B14" s="1"/>
      <c r="I14" s="2"/>
      <c r="K14" s="19"/>
      <c r="L14" s="19"/>
    </row>
    <row r="15" spans="1:12" ht="17.25" customHeight="1">
      <c r="A15" s="512"/>
      <c r="K15" s="19"/>
      <c r="L15" s="19"/>
    </row>
    <row r="16" spans="1:12" ht="15" customHeight="1">
      <c r="A16" s="512"/>
      <c r="C16" s="30"/>
      <c r="K16" s="19"/>
      <c r="L16" s="28"/>
    </row>
    <row r="17" spans="1:12" ht="13.5" customHeight="1">
      <c r="A17" s="512"/>
      <c r="K17" s="19"/>
      <c r="L17" s="28"/>
    </row>
    <row r="18" spans="1:12" ht="15.75" customHeight="1">
      <c r="A18" s="512"/>
      <c r="K18" s="19"/>
      <c r="L18" s="19"/>
    </row>
    <row r="19" spans="1:12">
      <c r="A19" s="512"/>
      <c r="K19" s="19"/>
      <c r="L19" s="19"/>
    </row>
    <row r="20" spans="1:12">
      <c r="A20" s="512"/>
      <c r="K20" s="19"/>
      <c r="L20" s="28"/>
    </row>
    <row r="21" spans="1:12">
      <c r="A21" s="512"/>
      <c r="K21" s="19"/>
      <c r="L21" s="28"/>
    </row>
    <row r="22" spans="1:12" ht="25.2" customHeight="1">
      <c r="A22" s="512"/>
      <c r="K22" s="19"/>
      <c r="L22" s="19"/>
    </row>
    <row r="23" spans="1:12" ht="25.2" customHeight="1">
      <c r="A23" s="512"/>
      <c r="K23" s="19"/>
      <c r="L23" s="19"/>
    </row>
    <row r="24" spans="1:12">
      <c r="A24" s="512"/>
      <c r="K24" s="19"/>
      <c r="L24" s="28"/>
    </row>
    <row r="25" spans="1:12" ht="15.6" customHeight="1">
      <c r="A25" s="512"/>
      <c r="K25" s="19"/>
      <c r="L25" s="28"/>
    </row>
    <row r="26" spans="1:12">
      <c r="A26" s="512"/>
      <c r="K26" s="19"/>
      <c r="L26" s="28"/>
    </row>
    <row r="27" spans="1:12">
      <c r="A27" s="512"/>
      <c r="K27" s="19"/>
      <c r="L27" s="28"/>
    </row>
    <row r="28" spans="1:12">
      <c r="A28" s="512"/>
      <c r="K28" s="19"/>
      <c r="L28" s="28"/>
    </row>
    <row r="29" spans="1:12">
      <c r="A29" s="512"/>
    </row>
    <row r="30" spans="1:12">
      <c r="A30" s="512"/>
    </row>
    <row r="32" spans="1:12">
      <c r="F32" s="30"/>
      <c r="L32" s="2" t="s">
        <v>135</v>
      </c>
    </row>
    <row r="35" spans="3:12">
      <c r="C35" s="30"/>
      <c r="K35" s="29"/>
      <c r="L35" s="16"/>
    </row>
    <row r="36" spans="3:12">
      <c r="K36" s="29"/>
      <c r="L36" s="16"/>
    </row>
    <row r="37" spans="3:12">
      <c r="K37" s="256"/>
      <c r="L37" s="16"/>
    </row>
    <row r="38" spans="3:12">
      <c r="K38" s="29"/>
      <c r="L38" s="16"/>
    </row>
    <row r="39" spans="3:12">
      <c r="K39" s="29"/>
      <c r="L39" s="16"/>
    </row>
    <row r="40" spans="3:12">
      <c r="K40" s="29"/>
      <c r="L40" s="16"/>
    </row>
    <row r="41" spans="3:12">
      <c r="K41" s="29"/>
      <c r="L41" s="16"/>
    </row>
    <row r="44" spans="3:12">
      <c r="H44" s="2" t="s">
        <v>222</v>
      </c>
    </row>
    <row r="54" spans="3:4">
      <c r="C54" s="4"/>
      <c r="D54" s="1"/>
    </row>
    <row r="55" spans="3:4">
      <c r="C55" s="1"/>
      <c r="D55" s="1"/>
    </row>
    <row r="56" spans="3:4">
      <c r="C56" s="1"/>
      <c r="D56" s="1"/>
    </row>
    <row r="57" spans="3:4">
      <c r="C57" s="4"/>
      <c r="D57" s="4"/>
    </row>
    <row r="58" spans="3:4">
      <c r="C58" s="4"/>
      <c r="D58" s="4"/>
    </row>
  </sheetData>
  <sheetProtection algorithmName="SHA-512" hashValue="jdcjtWhFrLf+KvdW/4qk8AxGXnK5qeL+qM4Gcysto9Q3eo73lzk2gMHUq76Rm54WNNsmqqUPpoQ4OTSfg46idg==" saltValue="iucbLOwffLaAGlO1zfYG6w==" spinCount="100000" sheet="1" objects="1" scenarios="1" selectLockedCells="1" selectUnlockedCells="1"/>
  <mergeCells count="1">
    <mergeCell ref="A2:H2"/>
  </mergeCells>
  <pageMargins left="0.25" right="0.25"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S44"/>
  <sheetViews>
    <sheetView showGridLines="0" showRowColHeaders="0" zoomScale="80" zoomScaleNormal="80" zoomScaleSheetLayoutView="80" workbookViewId="0">
      <selection activeCell="E8" sqref="E8"/>
    </sheetView>
  </sheetViews>
  <sheetFormatPr defaultColWidth="9.8984375" defaultRowHeight="15" customHeight="1"/>
  <cols>
    <col min="1" max="1" width="24.59765625" style="4" customWidth="1"/>
    <col min="2" max="2" width="3.69921875" style="4" customWidth="1"/>
    <col min="3" max="3" width="3.8984375" style="2" customWidth="1"/>
    <col min="4" max="4" width="49.3984375" style="2" customWidth="1"/>
    <col min="5" max="9" width="9.8984375" style="2"/>
    <col min="10" max="10" width="9.8984375" style="2" customWidth="1"/>
    <col min="11" max="15" width="9.8984375" style="2"/>
    <col min="16" max="16" width="65.59765625" style="2" customWidth="1"/>
    <col min="17" max="16384" width="9.8984375" style="2"/>
  </cols>
  <sheetData>
    <row r="1" spans="1:19" ht="64.95" customHeight="1" thickBot="1">
      <c r="A1" s="509"/>
      <c r="B1" s="5"/>
      <c r="C1" s="5"/>
      <c r="D1" s="5"/>
      <c r="E1" s="5"/>
      <c r="F1" s="5"/>
      <c r="G1" s="5"/>
      <c r="H1" s="5"/>
      <c r="I1" s="5"/>
      <c r="J1" s="8"/>
      <c r="L1" s="9" t="s">
        <v>1</v>
      </c>
    </row>
    <row r="2" spans="1:19" ht="18" customHeight="1">
      <c r="A2" s="585" t="s">
        <v>94</v>
      </c>
      <c r="B2" s="585"/>
      <c r="C2" s="585"/>
      <c r="D2" s="585"/>
      <c r="E2" s="585"/>
      <c r="F2" s="585"/>
      <c r="G2" s="585"/>
      <c r="H2" s="585"/>
      <c r="I2" s="585"/>
      <c r="J2" s="585"/>
      <c r="K2" s="585"/>
      <c r="L2" s="585"/>
      <c r="P2"/>
      <c r="Q2"/>
      <c r="R2"/>
      <c r="S2"/>
    </row>
    <row r="3" spans="1:19" ht="15" customHeight="1">
      <c r="A3" s="512"/>
      <c r="B3" s="26"/>
      <c r="P3"/>
      <c r="Q3"/>
      <c r="R3"/>
      <c r="S3"/>
    </row>
    <row r="4" spans="1:19" ht="15" customHeight="1">
      <c r="A4" s="513"/>
      <c r="B4"/>
      <c r="D4" s="290" t="s">
        <v>603</v>
      </c>
      <c r="P4"/>
      <c r="Q4"/>
      <c r="R4"/>
      <c r="S4"/>
    </row>
    <row r="5" spans="1:19" ht="15" customHeight="1">
      <c r="A5" s="512"/>
      <c r="B5" s="26"/>
      <c r="D5" s="291" t="s">
        <v>613</v>
      </c>
      <c r="E5" s="6"/>
      <c r="F5" s="6"/>
      <c r="G5" s="6"/>
      <c r="H5" s="6"/>
      <c r="I5" s="6"/>
      <c r="J5" s="6"/>
      <c r="P5"/>
      <c r="Q5"/>
      <c r="R5"/>
      <c r="S5"/>
    </row>
    <row r="6" spans="1:19" ht="15" customHeight="1">
      <c r="A6" s="514"/>
      <c r="B6" s="18"/>
      <c r="E6" s="6"/>
      <c r="F6" s="6"/>
      <c r="G6" s="6"/>
      <c r="H6" s="6"/>
      <c r="I6" s="6"/>
      <c r="J6" s="6"/>
      <c r="P6"/>
      <c r="Q6"/>
      <c r="R6"/>
      <c r="S6"/>
    </row>
    <row r="7" spans="1:19" ht="30" customHeight="1">
      <c r="A7" s="513"/>
      <c r="D7" s="586" t="s">
        <v>201</v>
      </c>
      <c r="E7" s="587"/>
      <c r="F7" s="7"/>
      <c r="G7" s="7"/>
      <c r="H7" s="7"/>
      <c r="I7" s="7"/>
      <c r="J7" s="7"/>
      <c r="P7"/>
      <c r="Q7"/>
      <c r="R7"/>
      <c r="S7"/>
    </row>
    <row r="8" spans="1:19" ht="32.1" customHeight="1">
      <c r="A8" s="513"/>
      <c r="D8" s="262" t="s">
        <v>198</v>
      </c>
      <c r="E8" s="584">
        <v>2258</v>
      </c>
      <c r="P8"/>
      <c r="Q8"/>
      <c r="R8"/>
      <c r="S8"/>
    </row>
    <row r="9" spans="1:19" s="3" customFormat="1" ht="32.1" customHeight="1">
      <c r="A9" s="515"/>
      <c r="B9" s="1"/>
      <c r="D9" s="263" t="s">
        <v>199</v>
      </c>
      <c r="E9" s="222">
        <v>384</v>
      </c>
      <c r="P9"/>
      <c r="Q9"/>
      <c r="R9"/>
      <c r="S9"/>
    </row>
    <row r="10" spans="1:19" s="3" customFormat="1" ht="32.1" customHeight="1">
      <c r="A10" s="516"/>
      <c r="B10" s="1"/>
      <c r="D10" s="264" t="s">
        <v>204</v>
      </c>
      <c r="E10" s="223">
        <v>239</v>
      </c>
      <c r="P10"/>
      <c r="Q10"/>
      <c r="R10"/>
      <c r="S10"/>
    </row>
    <row r="11" spans="1:19" s="3" customFormat="1" ht="32.1" customHeight="1">
      <c r="A11" s="516"/>
      <c r="B11" s="1"/>
      <c r="D11" s="265" t="s">
        <v>221</v>
      </c>
      <c r="E11" s="222">
        <v>145</v>
      </c>
      <c r="P11"/>
      <c r="Q11"/>
      <c r="R11"/>
      <c r="S11"/>
    </row>
    <row r="12" spans="1:19" s="3" customFormat="1" ht="32.1" customHeight="1">
      <c r="A12" s="516"/>
      <c r="B12" s="1"/>
      <c r="D12" s="264" t="s">
        <v>205</v>
      </c>
      <c r="E12" s="223">
        <v>0</v>
      </c>
      <c r="P12"/>
      <c r="Q12"/>
      <c r="R12"/>
      <c r="S12"/>
    </row>
    <row r="13" spans="1:19" s="3" customFormat="1" ht="32.1" customHeight="1">
      <c r="A13" s="516"/>
      <c r="B13" s="1"/>
      <c r="D13" s="263" t="s">
        <v>200</v>
      </c>
      <c r="E13" s="408">
        <v>0.17006200177147918</v>
      </c>
      <c r="P13"/>
      <c r="Q13"/>
      <c r="R13"/>
      <c r="S13"/>
    </row>
    <row r="14" spans="1:19" s="3" customFormat="1" ht="15" customHeight="1">
      <c r="A14" s="516"/>
      <c r="B14" s="1"/>
      <c r="P14"/>
      <c r="Q14"/>
      <c r="R14"/>
      <c r="S14"/>
    </row>
    <row r="15" spans="1:19" ht="30" customHeight="1">
      <c r="A15" s="512"/>
      <c r="D15" s="586" t="s">
        <v>202</v>
      </c>
      <c r="E15" s="587"/>
      <c r="P15"/>
      <c r="Q15"/>
      <c r="R15"/>
      <c r="S15"/>
    </row>
    <row r="16" spans="1:19" ht="32.1" customHeight="1">
      <c r="A16" s="512"/>
      <c r="D16" s="264" t="s">
        <v>210</v>
      </c>
      <c r="E16" s="221">
        <v>6</v>
      </c>
      <c r="P16"/>
      <c r="Q16"/>
      <c r="R16"/>
      <c r="S16"/>
    </row>
    <row r="17" spans="1:19" ht="32.1" customHeight="1">
      <c r="A17" s="512"/>
      <c r="D17" s="265" t="s">
        <v>206</v>
      </c>
      <c r="E17" s="409">
        <v>378</v>
      </c>
      <c r="P17"/>
      <c r="Q17"/>
      <c r="R17"/>
      <c r="S17"/>
    </row>
    <row r="18" spans="1:19" ht="15" customHeight="1">
      <c r="A18" s="512"/>
      <c r="I18" s="273"/>
      <c r="P18"/>
      <c r="Q18"/>
      <c r="R18"/>
      <c r="S18"/>
    </row>
    <row r="19" spans="1:19" ht="29.25" customHeight="1">
      <c r="A19" s="512"/>
      <c r="D19" s="586" t="s">
        <v>203</v>
      </c>
      <c r="E19" s="587"/>
      <c r="I19" s="273"/>
      <c r="P19"/>
      <c r="Q19"/>
      <c r="R19"/>
      <c r="S19"/>
    </row>
    <row r="20" spans="1:19" ht="32.1" customHeight="1">
      <c r="A20" s="512"/>
      <c r="D20" s="264" t="s">
        <v>207</v>
      </c>
      <c r="E20" s="219">
        <v>43563</v>
      </c>
      <c r="I20" s="273"/>
      <c r="P20"/>
      <c r="Q20"/>
      <c r="R20"/>
      <c r="S20"/>
    </row>
    <row r="21" spans="1:19" ht="32.1" customHeight="1">
      <c r="A21" s="512"/>
      <c r="D21" s="265" t="s">
        <v>208</v>
      </c>
      <c r="E21" s="220">
        <v>43584</v>
      </c>
      <c r="I21" s="273"/>
      <c r="P21"/>
      <c r="Q21"/>
    </row>
    <row r="22" spans="1:19" ht="7.5" customHeight="1"/>
    <row r="23" spans="1:19" ht="25.2" customHeight="1"/>
    <row r="25" spans="1:19" ht="15.6" customHeight="1"/>
    <row r="44" spans="8:8" ht="15" customHeight="1">
      <c r="H44" s="2" t="s">
        <v>222</v>
      </c>
    </row>
  </sheetData>
  <sheetProtection algorithmName="SHA-512" hashValue="CJ1pPPuRXteoUfwfgM2SfvJ+BpCPPkkwpX5a4kdDbTsBXsfe2W449tXNd+5GviWVsKU8RkMJucOYWNLP+a9Prg==" saltValue="6v9h8mUisD+y9Nu4Svynmg==" spinCount="100000" sheet="1" objects="1" scenarios="1" selectLockedCells="1" selectUnlockedCells="1"/>
  <mergeCells count="4">
    <mergeCell ref="D19:E19"/>
    <mergeCell ref="D7:E7"/>
    <mergeCell ref="D15:E15"/>
    <mergeCell ref="A2:L2"/>
  </mergeCells>
  <pageMargins left="0.25" right="0.25" top="0.75" bottom="0.75" header="0.3" footer="0.3"/>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Y84"/>
  <sheetViews>
    <sheetView showGridLines="0" showRowColHeaders="0" showWhiteSpace="0" zoomScale="80" zoomScaleNormal="80" zoomScaleSheetLayoutView="80" zoomScalePageLayoutView="80" workbookViewId="0">
      <selection activeCell="F1" sqref="F1"/>
    </sheetView>
  </sheetViews>
  <sheetFormatPr defaultColWidth="9.8984375" defaultRowHeight="15" customHeight="1"/>
  <cols>
    <col min="1" max="1" width="24.8984375" style="271" customWidth="1"/>
    <col min="2" max="2" width="3.69921875" style="4" customWidth="1"/>
    <col min="3" max="3" width="21.69921875" style="2" customWidth="1"/>
    <col min="4" max="4" width="9.8984375" style="2" customWidth="1"/>
    <col min="5" max="5" width="10.296875" style="2" customWidth="1"/>
    <col min="6" max="6" width="27.09765625" style="2" customWidth="1"/>
    <col min="7" max="7" width="9.8984375" style="2" customWidth="1"/>
    <col min="8" max="8" width="6.69921875" style="2" customWidth="1"/>
    <col min="9" max="9" width="33.3984375" style="2" customWidth="1"/>
    <col min="10" max="10" width="9.8984375" style="2" customWidth="1"/>
    <col min="11" max="12" width="2" style="2" customWidth="1"/>
    <col min="13" max="13" width="9.8984375" style="2" customWidth="1"/>
    <col min="14" max="14" width="10.09765625" style="2" hidden="1" customWidth="1"/>
    <col min="15" max="20" width="9.8984375" style="2" hidden="1" customWidth="1"/>
    <col min="21" max="21" width="19.09765625" style="2" hidden="1" customWidth="1"/>
    <col min="22" max="25" width="9.8984375" style="2" hidden="1" customWidth="1"/>
    <col min="26" max="27" width="0" style="2" hidden="1" customWidth="1"/>
    <col min="28" max="16384" width="9.8984375" style="2"/>
  </cols>
  <sheetData>
    <row r="1" spans="1:23" ht="64.95" customHeight="1" thickBot="1">
      <c r="A1" s="270"/>
      <c r="B1" s="5"/>
      <c r="C1" s="5"/>
      <c r="D1" s="5"/>
      <c r="E1" s="5"/>
      <c r="F1" s="5"/>
      <c r="G1" s="5"/>
      <c r="H1" s="5"/>
      <c r="I1" s="5"/>
      <c r="J1" s="5"/>
      <c r="K1" s="5"/>
      <c r="L1" s="9" t="s">
        <v>1</v>
      </c>
    </row>
    <row r="2" spans="1:23" ht="18" customHeight="1">
      <c r="A2" s="585" t="s">
        <v>226</v>
      </c>
      <c r="B2" s="585"/>
      <c r="C2" s="585"/>
      <c r="D2" s="585"/>
      <c r="E2" s="585"/>
      <c r="F2" s="585"/>
      <c r="G2" s="585"/>
      <c r="H2" s="585"/>
      <c r="I2" s="585"/>
      <c r="J2" s="585"/>
      <c r="K2" s="585"/>
      <c r="L2" s="585"/>
      <c r="N2" s="151" t="s">
        <v>14</v>
      </c>
      <c r="O2" s="152" t="s">
        <v>3</v>
      </c>
      <c r="P2" s="153" t="s">
        <v>75</v>
      </c>
      <c r="Q2" s="239" t="s">
        <v>218</v>
      </c>
      <c r="U2" s="151" t="s">
        <v>73</v>
      </c>
      <c r="V2" s="152" t="s">
        <v>3</v>
      </c>
      <c r="W2" s="153" t="s">
        <v>75</v>
      </c>
    </row>
    <row r="3" spans="1:23" ht="15" customHeight="1">
      <c r="A3" s="512"/>
      <c r="N3" s="158" t="s">
        <v>0</v>
      </c>
      <c r="O3" s="87">
        <v>0.34693877551020408</v>
      </c>
      <c r="P3" s="150">
        <v>119</v>
      </c>
      <c r="Q3" s="538">
        <v>2</v>
      </c>
      <c r="U3" s="149" t="s">
        <v>4</v>
      </c>
      <c r="V3" s="87" t="e">
        <v>#NAME?</v>
      </c>
      <c r="W3" s="150" t="e">
        <v>#NAME?</v>
      </c>
    </row>
    <row r="4" spans="1:23" ht="15" customHeight="1">
      <c r="A4" s="513"/>
      <c r="N4" s="149" t="s">
        <v>138</v>
      </c>
      <c r="O4" s="87">
        <v>0.33819241982507287</v>
      </c>
      <c r="P4" s="150">
        <v>116</v>
      </c>
      <c r="Q4" s="150">
        <v>6</v>
      </c>
      <c r="U4" s="149" t="s">
        <v>5</v>
      </c>
      <c r="V4" s="87" t="e">
        <v>#NAME?</v>
      </c>
      <c r="W4" s="150" t="e">
        <v>#NAME?</v>
      </c>
    </row>
    <row r="5" spans="1:23" ht="15" customHeight="1">
      <c r="A5" s="512"/>
      <c r="J5" s="6"/>
      <c r="K5" s="6"/>
      <c r="L5" s="6"/>
      <c r="N5" s="158" t="s">
        <v>140</v>
      </c>
      <c r="O5" s="87">
        <v>0.2857142857142857</v>
      </c>
      <c r="P5" s="150">
        <v>98</v>
      </c>
      <c r="Q5" s="258">
        <v>1</v>
      </c>
      <c r="U5" s="149" t="s">
        <v>6</v>
      </c>
      <c r="V5" s="87" t="e">
        <v>#NAME?</v>
      </c>
      <c r="W5" s="150" t="e">
        <v>#NAME?</v>
      </c>
    </row>
    <row r="6" spans="1:23" ht="15" customHeight="1">
      <c r="A6" s="514"/>
      <c r="J6" s="6"/>
      <c r="K6" s="6"/>
      <c r="L6" s="6"/>
      <c r="N6" s="158" t="s">
        <v>139</v>
      </c>
      <c r="O6" s="87">
        <v>0.2565597667638484</v>
      </c>
      <c r="P6" s="150">
        <v>88</v>
      </c>
      <c r="Q6" s="150">
        <v>7</v>
      </c>
      <c r="U6" s="149" t="s">
        <v>7</v>
      </c>
      <c r="V6" s="87" t="e">
        <v>#NAME?</v>
      </c>
      <c r="W6" s="150" t="e">
        <v>#NAME?</v>
      </c>
    </row>
    <row r="7" spans="1:23" ht="15" customHeight="1">
      <c r="A7" s="513"/>
      <c r="J7" s="7"/>
      <c r="K7" s="7"/>
      <c r="L7" s="7"/>
      <c r="N7" s="149"/>
      <c r="O7" s="87"/>
      <c r="P7" s="150"/>
      <c r="Q7" s="150"/>
      <c r="U7" s="149" t="s">
        <v>8</v>
      </c>
      <c r="V7" s="87" t="e">
        <v>#NAME?</v>
      </c>
      <c r="W7" s="150" t="e">
        <v>#NAME?</v>
      </c>
    </row>
    <row r="8" spans="1:23" ht="15" customHeight="1">
      <c r="A8" s="513"/>
      <c r="N8" s="158"/>
      <c r="O8" s="87"/>
      <c r="P8" s="150"/>
      <c r="Q8" s="150"/>
      <c r="U8" s="154" t="s">
        <v>9</v>
      </c>
      <c r="V8" s="87" t="e">
        <v>#NAME?</v>
      </c>
      <c r="W8" s="156" t="e">
        <v>#NAME?</v>
      </c>
    </row>
    <row r="9" spans="1:23" s="3" customFormat="1" ht="15" customHeight="1">
      <c r="A9" s="515"/>
      <c r="B9" s="1"/>
      <c r="N9" s="149"/>
      <c r="O9" s="87"/>
      <c r="P9" s="150"/>
      <c r="Q9" s="150"/>
      <c r="R9" s="2"/>
      <c r="U9" s="1"/>
      <c r="V9" s="1"/>
      <c r="W9" s="1"/>
    </row>
    <row r="10" spans="1:23" s="3" customFormat="1" ht="15" customHeight="1">
      <c r="A10" s="516"/>
      <c r="B10" s="1"/>
      <c r="N10" s="158"/>
      <c r="O10" s="87"/>
      <c r="P10" s="150"/>
      <c r="Q10" s="150"/>
      <c r="R10" s="2"/>
      <c r="U10" s="4"/>
      <c r="V10" s="279" t="s">
        <v>79</v>
      </c>
      <c r="W10" s="280" t="e">
        <v>#NAME?</v>
      </c>
    </row>
    <row r="11" spans="1:23" s="3" customFormat="1" ht="15" customHeight="1">
      <c r="A11" s="516"/>
      <c r="B11" s="1"/>
      <c r="N11" s="159"/>
      <c r="O11" s="155"/>
      <c r="P11" s="156"/>
      <c r="Q11" s="156"/>
      <c r="R11" s="2"/>
    </row>
    <row r="12" spans="1:23" s="3" customFormat="1" ht="15" customHeight="1">
      <c r="A12" s="516"/>
      <c r="B12" s="1"/>
      <c r="N12" s="2"/>
      <c r="O12" s="2"/>
      <c r="P12" s="2"/>
      <c r="Q12" s="2"/>
      <c r="R12" s="2"/>
      <c r="U12" s="281" t="s">
        <v>234</v>
      </c>
      <c r="V12" s="86" t="s">
        <v>3</v>
      </c>
      <c r="W12" s="86" t="s">
        <v>75</v>
      </c>
    </row>
    <row r="13" spans="1:23" s="3" customFormat="1" ht="15" customHeight="1">
      <c r="A13" s="516"/>
      <c r="B13" s="1"/>
      <c r="N13" s="10"/>
      <c r="O13" s="79" t="s">
        <v>79</v>
      </c>
      <c r="P13" s="80">
        <v>343</v>
      </c>
      <c r="Q13" s="2"/>
      <c r="R13" s="2"/>
      <c r="U13" s="86" t="s">
        <v>235</v>
      </c>
      <c r="V13" s="100">
        <v>0.28405797101449276</v>
      </c>
      <c r="W13" s="233">
        <v>98</v>
      </c>
    </row>
    <row r="14" spans="1:23" s="3" customFormat="1" ht="15" customHeight="1">
      <c r="A14" s="516"/>
      <c r="B14" s="1"/>
      <c r="N14" s="2"/>
      <c r="O14" s="2"/>
      <c r="P14" s="2"/>
      <c r="Q14" s="2"/>
      <c r="R14" s="2"/>
      <c r="U14" s="86" t="s">
        <v>236</v>
      </c>
      <c r="V14" s="100">
        <v>0.59130434782608698</v>
      </c>
      <c r="W14" s="233">
        <v>204</v>
      </c>
    </row>
    <row r="15" spans="1:23" ht="15" customHeight="1">
      <c r="A15" s="512"/>
      <c r="G15" s="104"/>
      <c r="H15" s="104"/>
      <c r="I15" s="104"/>
      <c r="J15" s="104"/>
      <c r="N15" s="306" t="s">
        <v>290</v>
      </c>
      <c r="O15" s="307" t="s">
        <v>3</v>
      </c>
      <c r="P15" s="235" t="s">
        <v>75</v>
      </c>
      <c r="U15" s="84" t="s">
        <v>237</v>
      </c>
      <c r="V15" s="100">
        <v>4.0579710144927533E-2</v>
      </c>
      <c r="W15" s="233">
        <v>14</v>
      </c>
    </row>
    <row r="16" spans="1:23" ht="15.75" customHeight="1">
      <c r="A16" s="512"/>
      <c r="F16" s="364" t="s">
        <v>79</v>
      </c>
      <c r="G16" s="315">
        <f>W17</f>
        <v>345</v>
      </c>
      <c r="H16" s="315"/>
      <c r="I16" s="314" t="s">
        <v>79</v>
      </c>
      <c r="J16" s="315">
        <f>W26</f>
        <v>345</v>
      </c>
      <c r="N16" s="149" t="s">
        <v>11</v>
      </c>
      <c r="O16" s="87">
        <v>0.7142857142857143</v>
      </c>
      <c r="P16" s="305">
        <v>245</v>
      </c>
      <c r="U16" s="84" t="s">
        <v>0</v>
      </c>
      <c r="V16" s="100">
        <v>8.4057971014492749E-2</v>
      </c>
      <c r="W16" s="233">
        <v>29</v>
      </c>
    </row>
    <row r="17" spans="1:24" ht="30" customHeight="1">
      <c r="A17" s="512"/>
      <c r="F17" s="253" t="s">
        <v>227</v>
      </c>
      <c r="G17" s="527" t="s">
        <v>83</v>
      </c>
      <c r="H17" s="274"/>
      <c r="I17" s="134" t="s">
        <v>17</v>
      </c>
      <c r="J17" s="275" t="s">
        <v>83</v>
      </c>
      <c r="N17" s="154" t="s">
        <v>12</v>
      </c>
      <c r="O17" s="155">
        <v>0.2857142857142857</v>
      </c>
      <c r="P17" s="303">
        <v>98</v>
      </c>
      <c r="V17" s="104" t="s">
        <v>79</v>
      </c>
      <c r="W17" s="104">
        <v>345</v>
      </c>
    </row>
    <row r="18" spans="1:24" ht="15" customHeight="1">
      <c r="A18" s="512"/>
      <c r="F18" s="528" t="str">
        <f t="shared" ref="F18:G22" si="0">U29</f>
        <v>Woman</v>
      </c>
      <c r="G18" s="311">
        <f t="shared" si="0"/>
        <v>0.70238095238095233</v>
      </c>
      <c r="H18" s="3"/>
      <c r="I18" s="316" t="str">
        <f t="shared" ref="I18:J24" si="1">N21</f>
        <v>White</v>
      </c>
      <c r="J18" s="317">
        <f t="shared" si="1"/>
        <v>0.62089552238805967</v>
      </c>
      <c r="U18" s="151" t="s">
        <v>13</v>
      </c>
      <c r="V18" s="152" t="s">
        <v>3</v>
      </c>
      <c r="W18" s="153" t="s">
        <v>75</v>
      </c>
      <c r="X18" s="239" t="s">
        <v>218</v>
      </c>
    </row>
    <row r="19" spans="1:24" ht="15" customHeight="1">
      <c r="A19" s="512"/>
      <c r="F19" s="530" t="str">
        <f t="shared" si="0"/>
        <v>Man</v>
      </c>
      <c r="G19" s="312">
        <f t="shared" si="0"/>
        <v>0.28869047619047616</v>
      </c>
      <c r="H19" s="3"/>
      <c r="I19" s="318" t="str">
        <f t="shared" si="1"/>
        <v>Asian</v>
      </c>
      <c r="J19" s="319">
        <f t="shared" si="1"/>
        <v>0.31940298507462689</v>
      </c>
      <c r="U19" s="149" t="s">
        <v>136</v>
      </c>
      <c r="V19" s="99">
        <v>0.76521739130434785</v>
      </c>
      <c r="W19" s="247">
        <v>264</v>
      </c>
      <c r="X19" s="235">
        <v>4</v>
      </c>
    </row>
    <row r="20" spans="1:24" ht="15" customHeight="1">
      <c r="A20" s="512"/>
      <c r="F20" s="86" t="str">
        <f t="shared" si="0"/>
        <v>Genderqueer/non-conforming</v>
      </c>
      <c r="G20" s="531">
        <f t="shared" si="0"/>
        <v>8.9285714285714281E-3</v>
      </c>
      <c r="H20" s="3"/>
      <c r="I20" s="316" t="str">
        <f t="shared" si="1"/>
        <v>Hispanic or Latino**</v>
      </c>
      <c r="J20" s="317">
        <f t="shared" si="1"/>
        <v>0.11044776119402985</v>
      </c>
      <c r="N20" s="151" t="s">
        <v>17</v>
      </c>
      <c r="O20" s="152" t="s">
        <v>3</v>
      </c>
      <c r="P20" s="153" t="s">
        <v>75</v>
      </c>
      <c r="Q20" s="152" t="s">
        <v>218</v>
      </c>
      <c r="U20" s="149" t="s">
        <v>137</v>
      </c>
      <c r="V20" s="99">
        <v>0.2318840579710145</v>
      </c>
      <c r="W20" s="246">
        <v>80</v>
      </c>
      <c r="X20" s="150">
        <v>5</v>
      </c>
    </row>
    <row r="21" spans="1:24" ht="15" customHeight="1">
      <c r="A21" s="512"/>
      <c r="F21" s="532" t="str">
        <f t="shared" si="0"/>
        <v>Transgender</v>
      </c>
      <c r="G21" s="459">
        <f t="shared" si="0"/>
        <v>0</v>
      </c>
      <c r="I21" s="318" t="str">
        <f t="shared" si="1"/>
        <v>Black or African American</v>
      </c>
      <c r="J21" s="319">
        <f t="shared" si="1"/>
        <v>4.7761194029850747E-2</v>
      </c>
      <c r="N21" s="149" t="s">
        <v>296</v>
      </c>
      <c r="O21" s="87">
        <v>0.62089552238805967</v>
      </c>
      <c r="P21" s="150">
        <v>208</v>
      </c>
      <c r="Q21" s="282">
        <v>1</v>
      </c>
      <c r="U21" s="149" t="s">
        <v>0</v>
      </c>
      <c r="V21" s="540">
        <v>2.8985507246376812E-3</v>
      </c>
      <c r="W21" s="247">
        <v>1</v>
      </c>
      <c r="X21" s="150">
        <v>6</v>
      </c>
    </row>
    <row r="22" spans="1:24" ht="15" customHeight="1">
      <c r="A22" s="512"/>
      <c r="F22" s="84" t="str">
        <f t="shared" si="0"/>
        <v>Other</v>
      </c>
      <c r="G22" s="533">
        <f t="shared" si="0"/>
        <v>0</v>
      </c>
      <c r="I22" s="316" t="str">
        <f t="shared" si="1"/>
        <v>Other</v>
      </c>
      <c r="J22" s="317">
        <f t="shared" si="1"/>
        <v>3.5820895522388062E-2</v>
      </c>
      <c r="N22" s="149" t="s">
        <v>16</v>
      </c>
      <c r="O22" s="87">
        <v>0.31940298507462689</v>
      </c>
      <c r="P22" s="150">
        <v>107</v>
      </c>
      <c r="Q22" s="283">
        <v>4</v>
      </c>
      <c r="U22" s="149"/>
      <c r="V22" s="540"/>
      <c r="W22" s="246"/>
      <c r="X22" s="150"/>
    </row>
    <row r="23" spans="1:24" ht="15" customHeight="1">
      <c r="A23" s="512"/>
      <c r="C23" s="134" t="s">
        <v>615</v>
      </c>
      <c r="D23" s="527" t="s">
        <v>83</v>
      </c>
      <c r="F23" s="310" t="s">
        <v>79</v>
      </c>
      <c r="G23" s="529">
        <f>W35</f>
        <v>336</v>
      </c>
      <c r="I23" s="318" t="str">
        <f t="shared" si="1"/>
        <v>American Indian or Alaska Native</v>
      </c>
      <c r="J23" s="319">
        <f t="shared" si="1"/>
        <v>1.7910447761194031E-2</v>
      </c>
      <c r="N23" s="149" t="s">
        <v>295</v>
      </c>
      <c r="O23" s="87">
        <v>0.11044776119402985</v>
      </c>
      <c r="P23" s="150">
        <v>37</v>
      </c>
      <c r="Q23" s="283">
        <v>2</v>
      </c>
      <c r="U23" s="149"/>
      <c r="V23" s="540"/>
      <c r="W23" s="246"/>
      <c r="X23" s="150"/>
    </row>
    <row r="24" spans="1:24" ht="15" customHeight="1">
      <c r="A24" s="512"/>
      <c r="C24" s="528" t="s">
        <v>11</v>
      </c>
      <c r="D24" s="363">
        <f>V76</f>
        <v>0.2314540059347181</v>
      </c>
      <c r="F24" s="526" t="s">
        <v>18</v>
      </c>
      <c r="G24" s="527" t="s">
        <v>83</v>
      </c>
      <c r="I24" s="316" t="str">
        <f t="shared" si="1"/>
        <v>Native Hawaiian or Other Pacific Islander</v>
      </c>
      <c r="J24" s="539">
        <f t="shared" si="1"/>
        <v>2.9850746268656717E-3</v>
      </c>
      <c r="N24" s="149" t="s">
        <v>15</v>
      </c>
      <c r="O24" s="87">
        <v>4.7761194029850747E-2</v>
      </c>
      <c r="P24" s="150">
        <v>16</v>
      </c>
      <c r="Q24" s="283">
        <v>3</v>
      </c>
      <c r="U24" s="154"/>
      <c r="V24" s="541"/>
      <c r="W24" s="247"/>
      <c r="X24" s="156"/>
    </row>
    <row r="25" spans="1:24" ht="15" customHeight="1">
      <c r="A25" s="512"/>
      <c r="C25" s="530" t="s">
        <v>12</v>
      </c>
      <c r="D25" s="459">
        <f>V77</f>
        <v>0.76261127596439171</v>
      </c>
      <c r="F25" s="528" t="s">
        <v>10</v>
      </c>
      <c r="G25" s="363">
        <f>V39</f>
        <v>0.90149253731343282</v>
      </c>
      <c r="I25" s="310" t="s">
        <v>79</v>
      </c>
      <c r="J25" s="257">
        <f>P29</f>
        <v>335</v>
      </c>
      <c r="N25" s="149" t="s">
        <v>0</v>
      </c>
      <c r="O25" s="87">
        <v>3.5820895522388062E-2</v>
      </c>
      <c r="P25" s="150">
        <v>12</v>
      </c>
      <c r="Q25" s="283">
        <v>7</v>
      </c>
    </row>
    <row r="26" spans="1:24" ht="15" customHeight="1">
      <c r="A26" s="512"/>
      <c r="C26" s="528" t="s">
        <v>2</v>
      </c>
      <c r="D26" s="363">
        <f>V78</f>
        <v>5.9347181008902079E-3</v>
      </c>
      <c r="F26" s="530" t="s">
        <v>638</v>
      </c>
      <c r="G26" s="459">
        <f>R39</f>
        <v>9.8507462686567168E-2</v>
      </c>
      <c r="I26" s="310" t="s">
        <v>294</v>
      </c>
      <c r="J26" s="257">
        <f>P30</f>
        <v>335</v>
      </c>
      <c r="N26" s="149" t="s">
        <v>297</v>
      </c>
      <c r="O26" s="87">
        <v>1.7910447761194031E-2</v>
      </c>
      <c r="P26" s="150">
        <v>6</v>
      </c>
      <c r="Q26" s="283">
        <v>5</v>
      </c>
      <c r="V26" s="295" t="s">
        <v>79</v>
      </c>
      <c r="W26" s="296">
        <v>345</v>
      </c>
    </row>
    <row r="27" spans="1:24" ht="15" customHeight="1">
      <c r="A27" s="517"/>
      <c r="B27" s="276"/>
      <c r="C27" s="310" t="s">
        <v>79</v>
      </c>
      <c r="D27" s="529">
        <f>W79</f>
        <v>337</v>
      </c>
      <c r="F27" s="310" t="s">
        <v>79</v>
      </c>
      <c r="G27" s="529">
        <f>W47</f>
        <v>335</v>
      </c>
      <c r="H27" s="276"/>
      <c r="I27" s="396"/>
      <c r="J27" s="276"/>
      <c r="K27" s="276"/>
      <c r="L27" s="276"/>
      <c r="N27" s="154" t="s">
        <v>298</v>
      </c>
      <c r="O27" s="339">
        <v>2.9850746268656717E-3</v>
      </c>
      <c r="P27" s="156">
        <v>1</v>
      </c>
      <c r="Q27" s="283">
        <v>6</v>
      </c>
    </row>
    <row r="28" spans="1:24" ht="15" customHeight="1">
      <c r="A28" s="512"/>
      <c r="F28" s="588" t="s">
        <v>641</v>
      </c>
      <c r="G28" s="588"/>
      <c r="U28" s="151" t="s">
        <v>227</v>
      </c>
      <c r="V28" s="152" t="s">
        <v>3</v>
      </c>
      <c r="W28" s="153" t="s">
        <v>75</v>
      </c>
    </row>
    <row r="29" spans="1:24" ht="15" customHeight="1">
      <c r="A29" s="581"/>
      <c r="F29" s="588"/>
      <c r="G29" s="588"/>
      <c r="O29" s="78" t="s">
        <v>79</v>
      </c>
      <c r="P29" s="80">
        <v>335</v>
      </c>
      <c r="Q29" s="10"/>
      <c r="U29" s="84" t="s">
        <v>229</v>
      </c>
      <c r="V29" s="87">
        <v>0.70238095238095233</v>
      </c>
      <c r="W29" s="84">
        <v>236</v>
      </c>
    </row>
    <row r="30" spans="1:24" ht="15" customHeight="1">
      <c r="O30" s="14" t="s">
        <v>124</v>
      </c>
      <c r="P30" s="14">
        <v>335</v>
      </c>
      <c r="Q30" s="10"/>
      <c r="U30" s="84" t="s">
        <v>228</v>
      </c>
      <c r="V30" s="87">
        <v>0.28869047619047616</v>
      </c>
      <c r="W30" s="88">
        <v>97</v>
      </c>
    </row>
    <row r="31" spans="1:24" ht="15" customHeight="1">
      <c r="U31" s="84" t="s">
        <v>614</v>
      </c>
      <c r="V31" s="339">
        <v>8.9285714285714281E-3</v>
      </c>
      <c r="W31" s="84">
        <v>3</v>
      </c>
    </row>
    <row r="32" spans="1:24" ht="15" customHeight="1">
      <c r="U32" s="284" t="s">
        <v>230</v>
      </c>
      <c r="V32" s="339">
        <v>0</v>
      </c>
      <c r="W32" s="84">
        <v>0</v>
      </c>
      <c r="X32" s="10"/>
    </row>
    <row r="33" spans="8:24" ht="15" customHeight="1">
      <c r="U33" s="84" t="s">
        <v>0</v>
      </c>
      <c r="V33" s="339">
        <v>0</v>
      </c>
      <c r="W33" s="84">
        <v>0</v>
      </c>
      <c r="X33" s="10"/>
    </row>
    <row r="35" spans="8:24" ht="15" customHeight="1">
      <c r="V35" s="294" t="s">
        <v>79</v>
      </c>
      <c r="W35" s="293">
        <v>336</v>
      </c>
    </row>
    <row r="38" spans="8:24" ht="15" customHeight="1">
      <c r="Q38" s="238" t="s">
        <v>292</v>
      </c>
      <c r="R38" s="238" t="s">
        <v>3</v>
      </c>
      <c r="S38" s="238" t="s">
        <v>75</v>
      </c>
      <c r="U38" s="151" t="s">
        <v>18</v>
      </c>
      <c r="V38" s="152" t="s">
        <v>3</v>
      </c>
      <c r="W38" s="153" t="s">
        <v>75</v>
      </c>
    </row>
    <row r="39" spans="8:24" ht="15" customHeight="1">
      <c r="Q39" s="84" t="s">
        <v>293</v>
      </c>
      <c r="R39" s="87">
        <v>9.8507462686567168E-2</v>
      </c>
      <c r="S39" s="234">
        <v>33</v>
      </c>
      <c r="U39" s="158" t="s">
        <v>10</v>
      </c>
      <c r="V39" s="87">
        <v>0.90149253731343282</v>
      </c>
      <c r="W39" s="150">
        <v>302</v>
      </c>
    </row>
    <row r="40" spans="8:24" ht="15" customHeight="1">
      <c r="U40" s="158" t="s">
        <v>76</v>
      </c>
      <c r="V40" s="87">
        <v>6.2686567164179099E-2</v>
      </c>
      <c r="W40" s="150">
        <v>21</v>
      </c>
    </row>
    <row r="41" spans="8:24" ht="15" customHeight="1">
      <c r="U41" s="158" t="s">
        <v>0</v>
      </c>
      <c r="V41" s="87">
        <v>0</v>
      </c>
      <c r="W41" s="150">
        <v>0</v>
      </c>
    </row>
    <row r="42" spans="8:24" ht="15" customHeight="1">
      <c r="U42" s="158" t="s">
        <v>19</v>
      </c>
      <c r="V42" s="87">
        <v>2.0895522388059702E-2</v>
      </c>
      <c r="W42" s="150">
        <v>7</v>
      </c>
    </row>
    <row r="43" spans="8:24" ht="15" customHeight="1">
      <c r="U43" s="158" t="s">
        <v>231</v>
      </c>
      <c r="V43" s="87">
        <v>2.9850746268656717E-3</v>
      </c>
      <c r="W43" s="150">
        <v>1</v>
      </c>
    </row>
    <row r="44" spans="8:24" ht="15" customHeight="1">
      <c r="U44" s="158" t="s">
        <v>239</v>
      </c>
      <c r="V44" s="87">
        <v>5.9701492537313433E-3</v>
      </c>
      <c r="W44" s="150">
        <v>2</v>
      </c>
    </row>
    <row r="45" spans="8:24" ht="15" customHeight="1">
      <c r="H45" s="2" t="s">
        <v>222</v>
      </c>
      <c r="U45" s="158" t="s">
        <v>238</v>
      </c>
      <c r="V45" s="87">
        <v>2.9850746268656717E-3</v>
      </c>
      <c r="W45" s="150">
        <v>1</v>
      </c>
    </row>
    <row r="46" spans="8:24" ht="15" customHeight="1">
      <c r="U46" s="154" t="s">
        <v>637</v>
      </c>
      <c r="V46" s="155">
        <v>2.9850746268656717E-3</v>
      </c>
      <c r="W46" s="156">
        <v>1</v>
      </c>
    </row>
    <row r="47" spans="8:24" ht="15" customHeight="1">
      <c r="V47" s="292" t="s">
        <v>79</v>
      </c>
      <c r="W47" s="293">
        <v>335</v>
      </c>
    </row>
    <row r="50" spans="21:23" ht="15" customHeight="1">
      <c r="U50" s="238" t="s">
        <v>240</v>
      </c>
      <c r="V50" s="238" t="s">
        <v>3</v>
      </c>
      <c r="W50" s="238" t="s">
        <v>75</v>
      </c>
    </row>
    <row r="51" spans="21:23" ht="15" customHeight="1">
      <c r="U51" s="84" t="s">
        <v>11</v>
      </c>
      <c r="V51" s="87">
        <v>5.3412462908011868E-2</v>
      </c>
      <c r="W51" s="233">
        <v>18</v>
      </c>
    </row>
    <row r="52" spans="21:23" ht="15" customHeight="1">
      <c r="U52" s="84" t="s">
        <v>12</v>
      </c>
      <c r="V52" s="87">
        <v>0.94658753709198817</v>
      </c>
      <c r="W52" s="233">
        <v>319</v>
      </c>
    </row>
    <row r="53" spans="21:23" ht="15" customHeight="1">
      <c r="V53" s="2" t="s">
        <v>79</v>
      </c>
      <c r="W53" s="2">
        <v>337</v>
      </c>
    </row>
    <row r="56" spans="21:23" ht="15" customHeight="1">
      <c r="U56" s="238" t="s">
        <v>241</v>
      </c>
      <c r="V56" s="238" t="s">
        <v>3</v>
      </c>
      <c r="W56" s="238" t="s">
        <v>75</v>
      </c>
    </row>
    <row r="57" spans="21:23" ht="15" customHeight="1">
      <c r="U57" s="84" t="s">
        <v>11</v>
      </c>
      <c r="V57" s="87">
        <v>0.15476190476190477</v>
      </c>
      <c r="W57" s="233">
        <v>52</v>
      </c>
    </row>
    <row r="58" spans="21:23" ht="15" customHeight="1">
      <c r="U58" s="84" t="s">
        <v>12</v>
      </c>
      <c r="V58" s="87">
        <v>0.84523809523809523</v>
      </c>
      <c r="W58" s="233">
        <v>284</v>
      </c>
    </row>
    <row r="59" spans="21:23" ht="15" customHeight="1">
      <c r="V59" s="2" t="s">
        <v>79</v>
      </c>
      <c r="W59" s="2">
        <v>336</v>
      </c>
    </row>
    <row r="62" spans="21:23" ht="15" customHeight="1">
      <c r="U62" s="266" t="s">
        <v>242</v>
      </c>
      <c r="V62" s="266" t="s">
        <v>3</v>
      </c>
      <c r="W62" s="266" t="s">
        <v>75</v>
      </c>
    </row>
    <row r="63" spans="21:23" ht="15" customHeight="1">
      <c r="U63" s="84" t="s">
        <v>243</v>
      </c>
      <c r="V63" s="87">
        <v>0.15727002967359049</v>
      </c>
      <c r="W63" s="233">
        <v>53</v>
      </c>
    </row>
    <row r="64" spans="21:23" ht="15" customHeight="1">
      <c r="U64" s="84" t="s">
        <v>244</v>
      </c>
      <c r="V64" s="87">
        <v>0.27596439169139464</v>
      </c>
      <c r="W64" s="233">
        <v>93</v>
      </c>
    </row>
    <row r="65" spans="17:23" ht="15" customHeight="1">
      <c r="U65" s="84" t="s">
        <v>245</v>
      </c>
      <c r="V65" s="87">
        <v>2.967359050445104E-2</v>
      </c>
      <c r="W65" s="233">
        <v>10</v>
      </c>
    </row>
    <row r="66" spans="17:23" ht="15" customHeight="1">
      <c r="U66" s="84" t="s">
        <v>246</v>
      </c>
      <c r="V66" s="87">
        <v>5.9347181008902079E-2</v>
      </c>
      <c r="W66" s="233">
        <v>20</v>
      </c>
    </row>
    <row r="67" spans="17:23" ht="15" customHeight="1">
      <c r="U67" s="84" t="s">
        <v>247</v>
      </c>
      <c r="V67" s="87">
        <v>5.0445103857566766E-2</v>
      </c>
      <c r="W67" s="233">
        <v>17</v>
      </c>
    </row>
    <row r="68" spans="17:23" ht="15" customHeight="1">
      <c r="Q68" s="10"/>
      <c r="U68" s="84" t="s">
        <v>248</v>
      </c>
      <c r="V68" s="87">
        <v>4.4510385756676561E-2</v>
      </c>
      <c r="W68" s="233">
        <v>15</v>
      </c>
    </row>
    <row r="69" spans="17:23" ht="15" customHeight="1">
      <c r="U69" s="84" t="s">
        <v>249</v>
      </c>
      <c r="V69" s="87">
        <v>0</v>
      </c>
      <c r="W69" s="233">
        <v>0</v>
      </c>
    </row>
    <row r="70" spans="17:23" ht="15" customHeight="1">
      <c r="U70" s="84" t="s">
        <v>250</v>
      </c>
      <c r="V70" s="87">
        <v>5.3412462908011868E-2</v>
      </c>
      <c r="W70" s="233">
        <v>18</v>
      </c>
    </row>
    <row r="71" spans="17:23" ht="15" customHeight="1">
      <c r="U71" s="84" t="s">
        <v>251</v>
      </c>
      <c r="V71" s="87">
        <v>0.27596439169139464</v>
      </c>
      <c r="W71" s="233">
        <v>93</v>
      </c>
    </row>
    <row r="72" spans="17:23" ht="15" customHeight="1">
      <c r="U72" s="84" t="s">
        <v>0</v>
      </c>
      <c r="V72" s="87">
        <v>5.3412462908011868E-2</v>
      </c>
      <c r="W72" s="233">
        <v>18</v>
      </c>
    </row>
    <row r="73" spans="17:23" ht="15" customHeight="1">
      <c r="V73" s="267" t="s">
        <v>79</v>
      </c>
      <c r="W73" s="2">
        <v>337</v>
      </c>
    </row>
    <row r="75" spans="17:23" ht="15" customHeight="1">
      <c r="U75" s="238" t="s">
        <v>252</v>
      </c>
      <c r="V75" s="238" t="s">
        <v>3</v>
      </c>
      <c r="W75" s="238" t="s">
        <v>75</v>
      </c>
    </row>
    <row r="76" spans="17:23" ht="15" customHeight="1">
      <c r="U76" s="84" t="s">
        <v>11</v>
      </c>
      <c r="V76" s="87">
        <v>0.2314540059347181</v>
      </c>
      <c r="W76" s="84">
        <v>78</v>
      </c>
    </row>
    <row r="77" spans="17:23" ht="15" customHeight="1">
      <c r="U77" s="84" t="s">
        <v>12</v>
      </c>
      <c r="V77" s="87">
        <v>0.76261127596439171</v>
      </c>
      <c r="W77" s="84">
        <v>257</v>
      </c>
    </row>
    <row r="78" spans="17:23" ht="15" customHeight="1">
      <c r="U78" s="84" t="s">
        <v>253</v>
      </c>
      <c r="V78" s="87">
        <v>5.9347181008902079E-3</v>
      </c>
      <c r="W78" s="84">
        <v>2</v>
      </c>
    </row>
    <row r="79" spans="17:23" ht="15" customHeight="1">
      <c r="V79" s="2" t="s">
        <v>79</v>
      </c>
      <c r="W79" s="2">
        <v>337</v>
      </c>
    </row>
    <row r="81" spans="21:23" ht="15" customHeight="1">
      <c r="U81" s="266" t="s">
        <v>254</v>
      </c>
      <c r="V81" s="266" t="s">
        <v>3</v>
      </c>
      <c r="W81" s="266" t="s">
        <v>75</v>
      </c>
    </row>
    <row r="82" spans="21:23" ht="15" customHeight="1">
      <c r="U82" s="84" t="s">
        <v>255</v>
      </c>
      <c r="V82" s="87">
        <v>0.98542274052478129</v>
      </c>
      <c r="W82" s="84">
        <v>338</v>
      </c>
    </row>
    <row r="83" spans="21:23" ht="15" customHeight="1">
      <c r="U83" s="84" t="s">
        <v>256</v>
      </c>
      <c r="V83" s="87">
        <v>1.4577259475218658E-2</v>
      </c>
      <c r="W83" s="84">
        <v>5</v>
      </c>
    </row>
    <row r="84" spans="21:23" ht="15" customHeight="1">
      <c r="W84" s="2">
        <v>343</v>
      </c>
    </row>
  </sheetData>
  <sheetProtection algorithmName="SHA-512" hashValue="pi9aWtgB2Xz2B+dtkSOkwrZ4X6ppPh+TjO/f7ZfeBkS1t/ih22R/aEZlkOCxBjVzyrF+GYn0L75uxwuLG+jqwQ==" saltValue="3bjE/auTPxoSNogr7DbSVw==" spinCount="100000" sheet="1" objects="1" scenarios="1" selectLockedCells="1" selectUnlockedCells="1"/>
  <mergeCells count="2">
    <mergeCell ref="A2:L2"/>
    <mergeCell ref="F28:G29"/>
  </mergeCells>
  <pageMargins left="0.25" right="0.25" top="0.75" bottom="0.75" header="0.3" footer="0.3"/>
  <pageSetup paperSize="5" orientation="landscape" r:id="rId1"/>
  <drawing r:id="rId2"/>
  <tableParts count="7">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O127"/>
  <sheetViews>
    <sheetView showGridLines="0" showRowColHeaders="0" showWhiteSpace="0" zoomScale="80" zoomScaleNormal="80" zoomScaleSheetLayoutView="80" zoomScalePageLayoutView="80" workbookViewId="0">
      <selection activeCell="G4" sqref="G4"/>
    </sheetView>
  </sheetViews>
  <sheetFormatPr defaultColWidth="9.8984375" defaultRowHeight="15" customHeight="1"/>
  <cols>
    <col min="1" max="1" width="24.69921875" style="4" customWidth="1"/>
    <col min="2" max="2" width="3.69921875" style="4" customWidth="1"/>
    <col min="3" max="3" width="21.69921875" style="2" customWidth="1"/>
    <col min="4" max="4" width="7.8984375" style="2" customWidth="1"/>
    <col min="5" max="5" width="10.09765625" style="2" customWidth="1"/>
    <col min="6" max="6" width="2.796875" style="2" customWidth="1"/>
    <col min="7" max="7" width="21.59765625" style="2" customWidth="1"/>
    <col min="8" max="8" width="9.8984375" style="2" customWidth="1"/>
    <col min="9" max="9" width="6.69921875" style="2" customWidth="1"/>
    <col min="10" max="10" width="30.69921875" style="2" customWidth="1"/>
    <col min="11" max="12" width="9.8984375" style="2" customWidth="1"/>
    <col min="13" max="13" width="12.5" style="2" customWidth="1"/>
    <col min="14" max="14" width="9.8984375" style="2" customWidth="1"/>
    <col min="15" max="15" width="26.8984375" hidden="1" customWidth="1"/>
    <col min="16" max="16" width="16.59765625" hidden="1" customWidth="1"/>
    <col min="17" max="17" width="9.8984375" hidden="1" customWidth="1"/>
    <col min="18" max="20" width="7.59765625" hidden="1" customWidth="1"/>
    <col min="21" max="23" width="7.59765625" style="2" hidden="1" customWidth="1"/>
    <col min="24" max="24" width="9.69921875" style="2" hidden="1" customWidth="1"/>
    <col min="25" max="25" width="53" style="2" hidden="1" customWidth="1"/>
    <col min="26" max="26" width="13.59765625" style="2" hidden="1" customWidth="1"/>
    <col min="27" max="27" width="13" style="2" hidden="1" customWidth="1"/>
    <col min="28" max="28" width="13.8984375" style="2" hidden="1" customWidth="1"/>
    <col min="29" max="34" width="9.8984375" style="2" hidden="1" customWidth="1"/>
    <col min="35" max="39" width="9.8984375" hidden="1" customWidth="1"/>
    <col min="40" max="41" width="9.8984375" customWidth="1"/>
    <col min="42" max="16384" width="9.8984375" style="2"/>
  </cols>
  <sheetData>
    <row r="1" spans="1:41" ht="64.95" customHeight="1" thickBot="1">
      <c r="A1" s="509"/>
      <c r="B1" s="5"/>
      <c r="C1" s="5"/>
      <c r="D1" s="5"/>
      <c r="E1" s="5"/>
      <c r="F1" s="5"/>
      <c r="G1" s="5"/>
      <c r="H1" s="5"/>
      <c r="I1" s="5"/>
      <c r="J1" s="5"/>
      <c r="K1" s="5"/>
      <c r="L1" s="5"/>
      <c r="M1" s="9" t="s">
        <v>1</v>
      </c>
      <c r="Y1"/>
      <c r="Z1"/>
      <c r="AA1"/>
      <c r="AB1"/>
      <c r="AC1"/>
    </row>
    <row r="2" spans="1:41" ht="18" customHeight="1">
      <c r="A2" s="585" t="s">
        <v>232</v>
      </c>
      <c r="B2" s="585"/>
      <c r="C2" s="585"/>
      <c r="D2" s="585"/>
      <c r="E2" s="585"/>
      <c r="F2" s="585"/>
      <c r="G2" s="585"/>
      <c r="H2" s="585"/>
      <c r="I2" s="585"/>
      <c r="J2" s="585"/>
      <c r="K2" s="585"/>
      <c r="L2" s="585"/>
      <c r="M2" s="585"/>
      <c r="T2" s="22"/>
      <c r="Z2" s="104" t="str">
        <f>G4</f>
        <v>All Respondents</v>
      </c>
      <c r="AA2" s="6">
        <f>VLOOKUP(Z2,T4:U11,2,0)</f>
        <v>8</v>
      </c>
      <c r="AC2"/>
      <c r="AD2" s="2">
        <v>8</v>
      </c>
      <c r="AE2" t="s">
        <v>524</v>
      </c>
      <c r="AF2"/>
      <c r="AG2"/>
      <c r="AH2"/>
    </row>
    <row r="3" spans="1:41" ht="15" customHeight="1">
      <c r="A3" s="512"/>
      <c r="O3" s="353" t="s">
        <v>275</v>
      </c>
      <c r="P3" s="354" t="s">
        <v>3</v>
      </c>
      <c r="Q3" s="355" t="s">
        <v>75</v>
      </c>
      <c r="T3" s="3" t="s">
        <v>92</v>
      </c>
      <c r="U3" s="3"/>
      <c r="Y3" s="436" t="s">
        <v>20</v>
      </c>
      <c r="Z3" s="437" t="s">
        <v>602</v>
      </c>
      <c r="AA3" s="437" t="s">
        <v>528</v>
      </c>
      <c r="AB3" s="438" t="s">
        <v>126</v>
      </c>
      <c r="AE3" s="412" t="s">
        <v>20</v>
      </c>
      <c r="AF3" s="411" t="s">
        <v>3</v>
      </c>
      <c r="AG3" s="411" t="s">
        <v>528</v>
      </c>
      <c r="AH3" s="410" t="s">
        <v>126</v>
      </c>
      <c r="AI3" s="3"/>
      <c r="AO3" s="2"/>
    </row>
    <row r="4" spans="1:41" ht="19.5" customHeight="1">
      <c r="A4" s="513"/>
      <c r="G4" s="451" t="s">
        <v>520</v>
      </c>
      <c r="H4" s="309" t="s">
        <v>79</v>
      </c>
      <c r="I4" s="320">
        <f>AB11</f>
        <v>327</v>
      </c>
      <c r="O4" s="149" t="s">
        <v>280</v>
      </c>
      <c r="P4" s="87">
        <v>0.63888888888888884</v>
      </c>
      <c r="Q4" s="150">
        <v>23</v>
      </c>
      <c r="T4" s="86" t="s">
        <v>520</v>
      </c>
      <c r="U4" s="86">
        <v>8</v>
      </c>
      <c r="Y4" s="288" t="s">
        <v>258</v>
      </c>
      <c r="Z4" s="287">
        <f t="shared" ref="Z4:Z9" si="0">AA4/AB4</f>
        <v>0.30792682926829268</v>
      </c>
      <c r="AA4" s="288">
        <f>IF($AA$2=8, $AG$4, IF($AA$2=1, $AG$15, IF($AA$2=2, $AG$26, IF($AA$2=3, $AG$39, IF($AA$2=4, $AG$50, IF($AA$2=5, $AG$62, IF($AA$2=6, $AG$73, IF($AA$2=7, $AG$84, ""))))))))</f>
        <v>101</v>
      </c>
      <c r="AB4" s="288">
        <f>IF($AA$2=8, $AH$4, IF($AA$2=1, $AH$15, IF($AA$2=2, $AH$26, IF($AA$2=3, $AH$39, IF($AA$2=4, $AH$50, IF($AA$2=5, $AH$62, IF($AA$2=6, $AH$73, IF($AA$2=7, $AH$84, ""))))))))</f>
        <v>328</v>
      </c>
      <c r="AE4" s="288" t="s">
        <v>258</v>
      </c>
      <c r="AF4" s="287">
        <v>0.30792682926829268</v>
      </c>
      <c r="AG4" s="288">
        <v>101</v>
      </c>
      <c r="AH4" s="288">
        <v>328</v>
      </c>
      <c r="AI4" s="3"/>
      <c r="AO4" s="2"/>
    </row>
    <row r="5" spans="1:41" ht="15" customHeight="1">
      <c r="A5" s="512"/>
      <c r="K5" s="6"/>
      <c r="L5" s="6"/>
      <c r="M5" s="6"/>
      <c r="O5" s="149" t="s">
        <v>282</v>
      </c>
      <c r="P5" s="87">
        <v>0.55555555555555558</v>
      </c>
      <c r="Q5" s="150">
        <v>20</v>
      </c>
      <c r="T5" s="86" t="s">
        <v>296</v>
      </c>
      <c r="U5" s="86">
        <v>1</v>
      </c>
      <c r="Y5" s="288" t="s">
        <v>257</v>
      </c>
      <c r="Z5" s="287">
        <f t="shared" si="0"/>
        <v>0.85015290519877673</v>
      </c>
      <c r="AA5" s="288">
        <f>IF($AA$2=8, $AG$6, IF($AA$2=1, $AG$17, IF($AA$2=2, $AG$28, IF($AA$2=3, $AG$41, IF($AA$2=4, $AG$52, IF($AA$2=5, $AG$64, IF($AA$2=6, $AG$75, IF($AA$2=7, $AG$86, ""))))))))</f>
        <v>278</v>
      </c>
      <c r="AB5" s="288">
        <f>IF($AA$2=8, $AH$6, IF($AA$2=1, $AH$17, IF($AA$2=2, $AH$28, IF($AA$2=3, $AH$41, IF($AA$2=4, $AH$52, IF($AA$2=5, $AH$64, IF($AA$2=6, $AH$75, IF($AA$2=7, $AH$86, ""))))))))</f>
        <v>327</v>
      </c>
      <c r="AE5" s="286" t="s">
        <v>22</v>
      </c>
      <c r="AF5" s="287">
        <v>0.85321100917431192</v>
      </c>
      <c r="AG5" s="288">
        <v>279</v>
      </c>
      <c r="AH5" s="288">
        <v>327</v>
      </c>
      <c r="AI5" s="2"/>
      <c r="AO5" s="2"/>
    </row>
    <row r="6" spans="1:41" ht="15" customHeight="1">
      <c r="A6" s="514"/>
      <c r="K6" s="6"/>
      <c r="L6" s="6"/>
      <c r="M6" s="6"/>
      <c r="O6" s="149" t="s">
        <v>283</v>
      </c>
      <c r="P6" s="87">
        <v>0.3888888888888889</v>
      </c>
      <c r="Q6" s="150">
        <v>14</v>
      </c>
      <c r="T6" s="86" t="s">
        <v>531</v>
      </c>
      <c r="U6" s="86">
        <v>2</v>
      </c>
      <c r="Y6" s="288" t="s">
        <v>186</v>
      </c>
      <c r="Z6" s="287">
        <f t="shared" si="0"/>
        <v>0.85060975609756095</v>
      </c>
      <c r="AA6" s="288">
        <f>IF($AA$2=8, $AG$7, IF($AA$2=1, $AG$18, IF($AA$2=2, $AG$29, IF($AA$2=3, $AG$42, IF($AA$2=4, $AG$53, IF($AA$2=5, $AG$65, IF($AA$2=6, $AG$76, IF($AA$2=7, $AG$87, ""))))))))</f>
        <v>279</v>
      </c>
      <c r="AB6" s="288">
        <f>IF($AA$2=8, $AH$7, IF($AA$2=1, $AH$18, IF($AA$2=2, $AH$29, IF($AA$2=3, $AH$42, IF($AA$2=4, $AH$53, IF($AA$2=5, $AH$65, IF($AA$2=6, $AH$76, IF($AA$2=7, $AH$87, ""))))))))</f>
        <v>328</v>
      </c>
      <c r="AE6" s="288" t="s">
        <v>257</v>
      </c>
      <c r="AF6" s="287">
        <v>0.85015290519877673</v>
      </c>
      <c r="AG6" s="288">
        <v>278</v>
      </c>
      <c r="AH6" s="288">
        <v>327</v>
      </c>
      <c r="AI6" s="2"/>
      <c r="AO6" s="2"/>
    </row>
    <row r="7" spans="1:41" ht="15" customHeight="1">
      <c r="A7" s="513"/>
      <c r="K7" s="7"/>
      <c r="L7" s="7"/>
      <c r="M7" s="7"/>
      <c r="O7" s="149" t="s">
        <v>276</v>
      </c>
      <c r="P7" s="87">
        <v>0.30555555555555558</v>
      </c>
      <c r="Q7" s="150">
        <v>11</v>
      </c>
      <c r="T7" s="86" t="s">
        <v>512</v>
      </c>
      <c r="U7" s="86">
        <v>3</v>
      </c>
      <c r="Y7" s="286" t="s">
        <v>22</v>
      </c>
      <c r="Z7" s="287">
        <f t="shared" si="0"/>
        <v>0.85321100917431192</v>
      </c>
      <c r="AA7" s="288">
        <f>IF($AA$2=8, $AG$5, IF($AA$2=1, $AG$16, IF($AA$2=2, $AG$27, IF($AA$2=3, $AG$40, IF($AA$2=4, $AG$51, IF($AA$2=5, $AG$63, IF($AA$2=6, $AG$74, IF($AA$2=7, $AG$85, ""))))))))</f>
        <v>279</v>
      </c>
      <c r="AB7" s="288">
        <f>IF($AA$2=8, $AH$5, IF($AA$2=1, $AH$16, IF($AA$2=2, $AH$27, IF($AA$2=3, $AH$40, IF($AA$2=4, $AH$51, IF($AA$2=5, $AH$63, IF($AA$2=6, $AH$74, IF($AA$2=7, $AH$85, ""))))))))</f>
        <v>327</v>
      </c>
      <c r="AE7" s="288" t="s">
        <v>186</v>
      </c>
      <c r="AF7" s="287">
        <v>0.85060975609756095</v>
      </c>
      <c r="AG7" s="288">
        <v>279</v>
      </c>
      <c r="AH7" s="288">
        <v>328</v>
      </c>
      <c r="AI7" s="2"/>
      <c r="AO7" s="2"/>
    </row>
    <row r="8" spans="1:41" ht="15" customHeight="1">
      <c r="A8" s="513"/>
      <c r="O8" s="149" t="s">
        <v>279</v>
      </c>
      <c r="P8" s="87">
        <v>0.27777777777777779</v>
      </c>
      <c r="Q8" s="150">
        <v>10</v>
      </c>
      <c r="T8" s="86" t="s">
        <v>16</v>
      </c>
      <c r="U8" s="86">
        <v>4</v>
      </c>
      <c r="Y8" s="286" t="s">
        <v>21</v>
      </c>
      <c r="Z8" s="287">
        <f t="shared" si="0"/>
        <v>0.88307692307692309</v>
      </c>
      <c r="AA8" s="288">
        <f>IF($AA$2=8, $AG$9, IF($AA$2=1, $AG$20, IF($AA$2=2, $AG$31, IF($AA$2=3, $AG$44, IF($AA$2=4, $AG$55, IF($AA$2=5, $AG$67, IF($AA$2=6, $AG$78, IF($AA$2=7, $AG$89, ""))))))))</f>
        <v>287</v>
      </c>
      <c r="AB8" s="288">
        <f>IF($AA$2=8, $AH$9, IF($AA$2=1, $AH$20, IF($AA$2=2, $AH$31, IF($AA$2=3, $AH$44, IF($AA$2=4, $AH$55, IF($AA$2=5, $AH$67, IF($AA$2=6, $AH$78, IF($AA$2=7, $AH$89, ""))))))))</f>
        <v>325</v>
      </c>
      <c r="AE8" s="288" t="s">
        <v>187</v>
      </c>
      <c r="AF8" s="287">
        <v>0.99082568807339455</v>
      </c>
      <c r="AG8" s="288">
        <v>324</v>
      </c>
      <c r="AH8" s="288">
        <v>327</v>
      </c>
      <c r="AI8" s="2"/>
      <c r="AO8" s="2"/>
    </row>
    <row r="9" spans="1:41" s="3" customFormat="1" ht="15" customHeight="1">
      <c r="A9" s="515"/>
      <c r="B9" s="1"/>
      <c r="O9" s="149" t="s">
        <v>277</v>
      </c>
      <c r="P9" s="87">
        <v>0.27777777777777779</v>
      </c>
      <c r="Q9" s="150">
        <v>10</v>
      </c>
      <c r="R9"/>
      <c r="T9" s="86"/>
      <c r="U9" s="86"/>
      <c r="Y9" s="288" t="s">
        <v>187</v>
      </c>
      <c r="Z9" s="287">
        <f t="shared" si="0"/>
        <v>0.99082568807339455</v>
      </c>
      <c r="AA9" s="288">
        <f>IF($AA$2=8, $AG$8, IF($AA$2=1, $AG$19, IF($AA$2=2, $AG$30, IF($AA$2=3, $AG$43, IF($AA$2=4, $AG$54, IF($AA$2=5, $AG$66, IF($AA$2=6, $AG$77, IF($AA$2=7, $AG$88, ""))))))))</f>
        <v>324</v>
      </c>
      <c r="AB9" s="288">
        <f>IF($AA$2=8, $AH$8, IF($AA$2=1, $AH$19, IF($AA$2=2, $AH$30, IF($AA$2=3, $AH$43, IF($AA$2=4, $AH$54, IF($AA$2=5, $AH$66, IF($AA$2=6, $AH$77, IF($AA$2=7, $AH$88, ""))))))))</f>
        <v>327</v>
      </c>
      <c r="AE9" s="286" t="s">
        <v>21</v>
      </c>
      <c r="AF9" s="287">
        <v>0.88307692307692309</v>
      </c>
      <c r="AG9" s="288">
        <v>287</v>
      </c>
      <c r="AH9" s="288">
        <v>325</v>
      </c>
      <c r="AI9" s="2"/>
    </row>
    <row r="10" spans="1:41" s="3" customFormat="1" ht="15" customHeight="1">
      <c r="A10" s="516"/>
      <c r="B10" s="1"/>
      <c r="O10" s="149" t="s">
        <v>278</v>
      </c>
      <c r="P10" s="87">
        <v>0.25</v>
      </c>
      <c r="Q10" s="150">
        <v>9</v>
      </c>
      <c r="R10"/>
      <c r="T10" s="86"/>
      <c r="U10" s="84"/>
      <c r="Y10"/>
      <c r="Z10"/>
      <c r="AA10"/>
      <c r="AB10"/>
      <c r="AC10"/>
    </row>
    <row r="11" spans="1:41" s="3" customFormat="1" ht="15" customHeight="1">
      <c r="A11" s="516"/>
      <c r="B11" s="1"/>
      <c r="O11" s="149" t="s">
        <v>0</v>
      </c>
      <c r="P11" s="87">
        <v>0.16666666666666666</v>
      </c>
      <c r="Q11" s="150">
        <v>6</v>
      </c>
      <c r="R11"/>
      <c r="T11" s="86"/>
      <c r="U11" s="84"/>
      <c r="Y11"/>
      <c r="Z11"/>
      <c r="AA11" s="107" t="s">
        <v>78</v>
      </c>
      <c r="AB11" s="285">
        <f>AVERAGE(AB4:AB9)</f>
        <v>327</v>
      </c>
      <c r="AH11" s="107" t="s">
        <v>78</v>
      </c>
      <c r="AI11" s="285">
        <v>327</v>
      </c>
    </row>
    <row r="12" spans="1:41" s="3" customFormat="1" ht="15" customHeight="1">
      <c r="A12" s="516"/>
      <c r="B12" s="1"/>
      <c r="C12"/>
      <c r="D12"/>
      <c r="E12"/>
      <c r="G12"/>
      <c r="H12"/>
      <c r="I12"/>
      <c r="J12"/>
      <c r="K12"/>
      <c r="L12"/>
      <c r="O12" s="149" t="s">
        <v>281</v>
      </c>
      <c r="P12" s="87">
        <v>0.1111111111111111</v>
      </c>
      <c r="Q12" s="150">
        <v>4</v>
      </c>
      <c r="R12"/>
    </row>
    <row r="13" spans="1:41" s="3" customFormat="1" ht="15" customHeight="1">
      <c r="A13" s="516"/>
      <c r="B13" s="1"/>
      <c r="C13"/>
      <c r="D13"/>
      <c r="E13"/>
      <c r="G13"/>
      <c r="H13"/>
      <c r="I13"/>
      <c r="J13"/>
      <c r="K13"/>
      <c r="L13"/>
      <c r="O13" s="154" t="s">
        <v>284</v>
      </c>
      <c r="P13" s="155">
        <v>5.5555555555555552E-2</v>
      </c>
      <c r="Q13" s="156">
        <v>2</v>
      </c>
      <c r="R13"/>
      <c r="AD13" s="3">
        <v>1</v>
      </c>
      <c r="AE13" s="2" t="s">
        <v>355</v>
      </c>
      <c r="AF13" s="2"/>
      <c r="AG13" s="2"/>
      <c r="AH13" s="2"/>
      <c r="AI13" s="2"/>
    </row>
    <row r="14" spans="1:41" s="3" customFormat="1" ht="15" customHeight="1">
      <c r="A14" s="516"/>
      <c r="B14" s="1"/>
      <c r="C14"/>
      <c r="D14"/>
      <c r="E14"/>
      <c r="G14"/>
      <c r="H14"/>
      <c r="I14"/>
      <c r="J14"/>
      <c r="K14"/>
      <c r="L14"/>
      <c r="O14" s="2"/>
      <c r="P14" s="2"/>
      <c r="Q14" s="2"/>
      <c r="R14"/>
      <c r="AE14" s="412" t="s">
        <v>20</v>
      </c>
      <c r="AF14" s="411" t="s">
        <v>3</v>
      </c>
      <c r="AG14" s="411" t="s">
        <v>528</v>
      </c>
      <c r="AH14" s="410" t="s">
        <v>126</v>
      </c>
      <c r="AI14" s="2"/>
    </row>
    <row r="15" spans="1:41" ht="15" customHeight="1">
      <c r="A15" s="512"/>
      <c r="C15"/>
      <c r="D15"/>
      <c r="E15"/>
      <c r="F15" s="3"/>
      <c r="G15"/>
      <c r="H15"/>
      <c r="I15"/>
      <c r="J15"/>
      <c r="K15"/>
      <c r="L15"/>
      <c r="O15" s="2"/>
      <c r="P15" s="32" t="s">
        <v>79</v>
      </c>
      <c r="Q15" s="81">
        <v>36</v>
      </c>
      <c r="AE15" s="288" t="s">
        <v>258</v>
      </c>
      <c r="AF15" s="287">
        <v>0.27586206896551724</v>
      </c>
      <c r="AG15" s="288">
        <v>56</v>
      </c>
      <c r="AH15" s="288">
        <v>203</v>
      </c>
      <c r="AI15" s="2"/>
      <c r="AO15" s="2"/>
    </row>
    <row r="16" spans="1:41" ht="15" customHeight="1">
      <c r="A16" s="512"/>
      <c r="C16"/>
      <c r="D16"/>
      <c r="E16"/>
      <c r="F16" s="3"/>
      <c r="G16"/>
      <c r="H16"/>
      <c r="I16"/>
      <c r="J16"/>
      <c r="K16"/>
      <c r="L16"/>
      <c r="AE16" s="286" t="s">
        <v>22</v>
      </c>
      <c r="AF16" s="287">
        <v>0.85221674876847286</v>
      </c>
      <c r="AG16" s="288">
        <v>173</v>
      </c>
      <c r="AH16" s="288">
        <v>203</v>
      </c>
      <c r="AI16" s="2"/>
      <c r="AO16" s="2"/>
    </row>
    <row r="17" spans="1:41" ht="27" customHeight="1">
      <c r="A17" s="512"/>
      <c r="C17"/>
      <c r="D17"/>
      <c r="E17"/>
      <c r="F17" s="3"/>
      <c r="G17"/>
      <c r="H17"/>
      <c r="I17"/>
      <c r="J17"/>
      <c r="K17"/>
      <c r="L17"/>
      <c r="O17" s="238" t="s">
        <v>291</v>
      </c>
      <c r="P17" s="238" t="s">
        <v>3</v>
      </c>
      <c r="Q17" s="238" t="s">
        <v>75</v>
      </c>
      <c r="R17" s="2"/>
      <c r="AE17" s="288" t="s">
        <v>257</v>
      </c>
      <c r="AF17" s="287">
        <v>0.90594059405940597</v>
      </c>
      <c r="AG17" s="288">
        <v>183</v>
      </c>
      <c r="AH17" s="288">
        <v>202</v>
      </c>
      <c r="AI17" s="2"/>
      <c r="AO17" s="2"/>
    </row>
    <row r="18" spans="1:41" ht="15" customHeight="1">
      <c r="A18" s="512"/>
      <c r="E18"/>
      <c r="F18" s="3"/>
      <c r="H18"/>
      <c r="I18"/>
      <c r="J18"/>
      <c r="K18"/>
      <c r="O18" s="86" t="s">
        <v>11</v>
      </c>
      <c r="P18" s="100">
        <v>0.11314984709480122</v>
      </c>
      <c r="Q18" s="86">
        <v>37</v>
      </c>
      <c r="R18" s="2"/>
      <c r="AE18" s="288" t="s">
        <v>186</v>
      </c>
      <c r="AF18" s="287">
        <v>0.8423645320197044</v>
      </c>
      <c r="AG18" s="288">
        <v>171</v>
      </c>
      <c r="AH18" s="288">
        <v>203</v>
      </c>
      <c r="AI18" s="2"/>
      <c r="AO18" s="2"/>
    </row>
    <row r="19" spans="1:41" ht="15" customHeight="1">
      <c r="A19" s="512"/>
      <c r="E19" s="3"/>
      <c r="F19" s="3"/>
      <c r="H19"/>
      <c r="I19"/>
      <c r="O19" s="86" t="s">
        <v>12</v>
      </c>
      <c r="P19" s="100">
        <v>0.88685015290519875</v>
      </c>
      <c r="Q19" s="86">
        <v>290</v>
      </c>
      <c r="AE19" s="288" t="s">
        <v>187</v>
      </c>
      <c r="AF19" s="287">
        <v>0.98522167487684731</v>
      </c>
      <c r="AG19" s="288">
        <v>200</v>
      </c>
      <c r="AH19" s="288">
        <v>203</v>
      </c>
      <c r="AI19" s="2"/>
      <c r="AO19" s="2"/>
    </row>
    <row r="20" spans="1:41" ht="15" customHeight="1">
      <c r="A20" s="512"/>
      <c r="G20"/>
      <c r="H20"/>
      <c r="I20"/>
      <c r="P20" t="s">
        <v>79</v>
      </c>
      <c r="Q20">
        <v>327</v>
      </c>
      <c r="AE20" s="286" t="s">
        <v>21</v>
      </c>
      <c r="AF20" s="287">
        <v>0.89603960396039606</v>
      </c>
      <c r="AG20" s="288">
        <v>181</v>
      </c>
      <c r="AH20" s="288">
        <v>202</v>
      </c>
      <c r="AI20" s="2"/>
    </row>
    <row r="21" spans="1:41" ht="15" customHeight="1">
      <c r="A21" s="512"/>
      <c r="G21"/>
      <c r="H21"/>
      <c r="I21"/>
      <c r="AE21" s="3"/>
      <c r="AF21" s="3"/>
      <c r="AG21" s="3"/>
      <c r="AH21" s="3"/>
      <c r="AI21" s="3"/>
    </row>
    <row r="22" spans="1:41" ht="15" customHeight="1">
      <c r="A22" s="512"/>
      <c r="C22" s="590" t="s">
        <v>299</v>
      </c>
      <c r="D22" s="590"/>
      <c r="E22" s="569"/>
      <c r="F22" s="535"/>
      <c r="G22"/>
      <c r="H22"/>
      <c r="I22"/>
      <c r="AE22" s="3"/>
      <c r="AF22" s="3"/>
      <c r="AG22" s="3"/>
      <c r="AH22" s="107" t="s">
        <v>78</v>
      </c>
      <c r="AI22" s="285">
        <v>202.66666666666666</v>
      </c>
    </row>
    <row r="23" spans="1:41" ht="15" customHeight="1">
      <c r="A23" s="512"/>
      <c r="C23" s="591">
        <f>P18</f>
        <v>0.11314984709480122</v>
      </c>
      <c r="D23" s="3"/>
      <c r="E23" s="569"/>
      <c r="F23" s="535"/>
      <c r="G23"/>
      <c r="H23"/>
      <c r="I23"/>
      <c r="O23" s="3"/>
      <c r="T23" s="3"/>
      <c r="U23" s="3"/>
      <c r="V23" s="3"/>
      <c r="W23" s="3"/>
      <c r="X23" s="3"/>
      <c r="AI23" s="2"/>
      <c r="AO23" s="2"/>
    </row>
    <row r="24" spans="1:41" ht="18" customHeight="1">
      <c r="A24" s="512"/>
      <c r="C24" s="591"/>
      <c r="E24" s="569"/>
      <c r="F24" s="535"/>
      <c r="G24"/>
      <c r="H24"/>
      <c r="I24"/>
      <c r="O24" s="353" t="s">
        <v>259</v>
      </c>
      <c r="P24" s="354" t="s">
        <v>269</v>
      </c>
      <c r="Q24" s="354" t="s">
        <v>270</v>
      </c>
      <c r="R24" s="506" t="s">
        <v>273</v>
      </c>
      <c r="S24" s="354" t="s">
        <v>271</v>
      </c>
      <c r="T24" s="354" t="s">
        <v>272</v>
      </c>
      <c r="U24" s="506" t="s">
        <v>274</v>
      </c>
      <c r="V24" s="354" t="s">
        <v>2</v>
      </c>
      <c r="W24" s="355" t="s">
        <v>126</v>
      </c>
      <c r="X24" s="3"/>
      <c r="AD24" s="2">
        <v>2</v>
      </c>
      <c r="AE24" s="2" t="s">
        <v>361</v>
      </c>
      <c r="AI24" s="2"/>
      <c r="AO24" s="2"/>
    </row>
    <row r="25" spans="1:41" ht="15" customHeight="1">
      <c r="A25" s="512"/>
      <c r="C25" s="592" t="s">
        <v>623</v>
      </c>
      <c r="D25" s="592"/>
      <c r="E25" s="592"/>
      <c r="F25" s="432"/>
      <c r="G25" s="589"/>
      <c r="H25" s="589"/>
      <c r="I25"/>
      <c r="O25" s="162" t="s">
        <v>263</v>
      </c>
      <c r="P25" s="86">
        <v>127</v>
      </c>
      <c r="Q25" s="86">
        <v>159</v>
      </c>
      <c r="R25" s="100">
        <v>0.87461773700305812</v>
      </c>
      <c r="S25" s="86">
        <v>9</v>
      </c>
      <c r="T25" s="86">
        <v>0</v>
      </c>
      <c r="U25" s="87">
        <v>2.7522935779816515E-2</v>
      </c>
      <c r="V25" s="86">
        <v>32</v>
      </c>
      <c r="W25" s="150">
        <v>327</v>
      </c>
      <c r="AE25" s="412" t="s">
        <v>20</v>
      </c>
      <c r="AF25" s="411" t="s">
        <v>3</v>
      </c>
      <c r="AG25" s="411" t="s">
        <v>528</v>
      </c>
      <c r="AH25" s="410" t="s">
        <v>126</v>
      </c>
      <c r="AI25" s="2"/>
      <c r="AO25" s="2"/>
    </row>
    <row r="26" spans="1:41" ht="15" customHeight="1">
      <c r="A26" s="512"/>
      <c r="C26" s="592"/>
      <c r="D26" s="592"/>
      <c r="E26" s="592"/>
      <c r="F26" s="321"/>
      <c r="G26" s="589"/>
      <c r="H26" s="589"/>
      <c r="I26"/>
      <c r="O26" s="162" t="s">
        <v>267</v>
      </c>
      <c r="P26" s="86">
        <v>92</v>
      </c>
      <c r="Q26" s="86">
        <v>168</v>
      </c>
      <c r="R26" s="100">
        <v>0.79268292682926833</v>
      </c>
      <c r="S26" s="86">
        <v>12</v>
      </c>
      <c r="T26" s="86">
        <v>2</v>
      </c>
      <c r="U26" s="87">
        <v>4.2682926829268296E-2</v>
      </c>
      <c r="V26" s="86">
        <v>54</v>
      </c>
      <c r="W26" s="150">
        <v>328</v>
      </c>
      <c r="AE26" s="288" t="s">
        <v>258</v>
      </c>
      <c r="AF26" s="287">
        <v>0.375</v>
      </c>
      <c r="AG26" s="288">
        <v>6</v>
      </c>
      <c r="AH26" s="288">
        <v>16</v>
      </c>
      <c r="AI26" s="2"/>
      <c r="AO26" s="2"/>
    </row>
    <row r="27" spans="1:41" ht="15" customHeight="1">
      <c r="A27" s="512"/>
      <c r="B27" s="276"/>
      <c r="C27" s="592"/>
      <c r="D27" s="592"/>
      <c r="E27" s="592"/>
      <c r="F27" s="276"/>
      <c r="G27" s="589"/>
      <c r="H27" s="589"/>
      <c r="I27" s="276"/>
      <c r="J27" s="276"/>
      <c r="K27" s="276"/>
      <c r="L27" s="276"/>
      <c r="M27" s="276"/>
      <c r="O27" s="162" t="s">
        <v>262</v>
      </c>
      <c r="P27" s="86">
        <v>106</v>
      </c>
      <c r="Q27" s="86">
        <v>164</v>
      </c>
      <c r="R27" s="100">
        <v>0.82822085889570551</v>
      </c>
      <c r="S27" s="86">
        <v>9</v>
      </c>
      <c r="T27" s="86">
        <v>2</v>
      </c>
      <c r="U27" s="87">
        <v>3.3742331288343558E-2</v>
      </c>
      <c r="V27" s="86">
        <v>45</v>
      </c>
      <c r="W27" s="150">
        <v>326</v>
      </c>
      <c r="AE27" s="286" t="s">
        <v>22</v>
      </c>
      <c r="AF27" s="287">
        <v>0.66666666666666663</v>
      </c>
      <c r="AG27" s="288">
        <v>10</v>
      </c>
      <c r="AH27" s="288">
        <v>15</v>
      </c>
      <c r="AI27" s="2"/>
      <c r="AO27" s="2"/>
    </row>
    <row r="28" spans="1:41" ht="15" customHeight="1">
      <c r="A28" s="512"/>
      <c r="C28" s="592"/>
      <c r="D28" s="592"/>
      <c r="E28" s="592"/>
      <c r="G28" s="589"/>
      <c r="H28" s="589"/>
      <c r="O28" s="162" t="s">
        <v>260</v>
      </c>
      <c r="P28" s="86">
        <v>102</v>
      </c>
      <c r="Q28" s="86">
        <v>163</v>
      </c>
      <c r="R28" s="100">
        <v>0.80792682926829273</v>
      </c>
      <c r="S28" s="86">
        <v>9</v>
      </c>
      <c r="T28" s="86">
        <v>1</v>
      </c>
      <c r="U28" s="87">
        <v>3.048780487804878E-2</v>
      </c>
      <c r="V28" s="86">
        <v>53</v>
      </c>
      <c r="W28" s="150">
        <v>328</v>
      </c>
      <c r="AE28" s="288" t="s">
        <v>257</v>
      </c>
      <c r="AF28" s="287">
        <v>0.6875</v>
      </c>
      <c r="AG28" s="288">
        <v>11</v>
      </c>
      <c r="AH28" s="288">
        <v>16</v>
      </c>
      <c r="AI28" s="2"/>
      <c r="AO28" s="2"/>
    </row>
    <row r="29" spans="1:41" ht="15" customHeight="1">
      <c r="A29" s="512"/>
      <c r="C29" s="322" t="s">
        <v>79</v>
      </c>
      <c r="D29" s="335">
        <f>Q20</f>
        <v>327</v>
      </c>
      <c r="G29" s="589"/>
      <c r="H29" s="589"/>
      <c r="O29" s="162" t="s">
        <v>616</v>
      </c>
      <c r="P29" s="86">
        <v>116</v>
      </c>
      <c r="Q29" s="86">
        <v>167</v>
      </c>
      <c r="R29" s="100">
        <v>0.86280487804878048</v>
      </c>
      <c r="S29" s="86">
        <v>6</v>
      </c>
      <c r="T29" s="86">
        <v>2</v>
      </c>
      <c r="U29" s="87">
        <v>2.4390243902439025E-2</v>
      </c>
      <c r="V29" s="86">
        <v>37</v>
      </c>
      <c r="W29" s="150">
        <v>328</v>
      </c>
      <c r="AE29" s="288" t="s">
        <v>186</v>
      </c>
      <c r="AF29" s="287">
        <v>0.8125</v>
      </c>
      <c r="AG29" s="288">
        <v>13</v>
      </c>
      <c r="AH29" s="288">
        <v>16</v>
      </c>
      <c r="AI29" s="2"/>
      <c r="AO29" s="2"/>
    </row>
    <row r="30" spans="1:41" ht="15" customHeight="1">
      <c r="A30" s="512"/>
      <c r="G30" s="589"/>
      <c r="H30" s="589"/>
      <c r="O30" s="162" t="s">
        <v>261</v>
      </c>
      <c r="P30" s="86">
        <v>114</v>
      </c>
      <c r="Q30" s="86">
        <v>162</v>
      </c>
      <c r="R30" s="100">
        <v>0.84146341463414631</v>
      </c>
      <c r="S30" s="86">
        <v>13</v>
      </c>
      <c r="T30" s="86">
        <v>4</v>
      </c>
      <c r="U30" s="87">
        <v>5.1829268292682924E-2</v>
      </c>
      <c r="V30" s="86">
        <v>35</v>
      </c>
      <c r="W30" s="150">
        <v>328</v>
      </c>
      <c r="AE30" s="288" t="s">
        <v>187</v>
      </c>
      <c r="AF30" s="287">
        <v>1</v>
      </c>
      <c r="AG30" s="288">
        <v>16</v>
      </c>
      <c r="AH30" s="288">
        <v>16</v>
      </c>
      <c r="AI30" s="2"/>
    </row>
    <row r="31" spans="1:41" ht="15" customHeight="1">
      <c r="O31" s="162" t="s">
        <v>265</v>
      </c>
      <c r="P31" s="86">
        <v>114</v>
      </c>
      <c r="Q31" s="86">
        <v>162</v>
      </c>
      <c r="R31" s="100">
        <v>0.84403669724770647</v>
      </c>
      <c r="S31" s="86">
        <v>4</v>
      </c>
      <c r="T31" s="86">
        <v>2</v>
      </c>
      <c r="U31" s="87">
        <v>1.834862385321101E-2</v>
      </c>
      <c r="V31" s="86">
        <v>45</v>
      </c>
      <c r="W31" s="150">
        <v>327</v>
      </c>
      <c r="AE31" s="286" t="s">
        <v>21</v>
      </c>
      <c r="AF31" s="287">
        <v>0.73333333333333328</v>
      </c>
      <c r="AG31" s="288">
        <v>11</v>
      </c>
      <c r="AH31" s="288">
        <v>15</v>
      </c>
      <c r="AI31" s="2"/>
    </row>
    <row r="32" spans="1:41" ht="15" customHeight="1">
      <c r="O32" s="162" t="s">
        <v>264</v>
      </c>
      <c r="P32" s="86">
        <v>100</v>
      </c>
      <c r="Q32" s="86">
        <v>177</v>
      </c>
      <c r="R32" s="100">
        <v>0.84451219512195119</v>
      </c>
      <c r="S32" s="86">
        <v>8</v>
      </c>
      <c r="T32" s="86">
        <v>1</v>
      </c>
      <c r="U32" s="87">
        <v>2.7439024390243903E-2</v>
      </c>
      <c r="V32" s="86">
        <v>42</v>
      </c>
      <c r="W32" s="150">
        <v>328</v>
      </c>
      <c r="AE32" s="3"/>
      <c r="AF32" s="3"/>
      <c r="AG32" s="3"/>
      <c r="AH32" s="3"/>
      <c r="AI32" s="3"/>
    </row>
    <row r="33" spans="9:41" ht="15" customHeight="1">
      <c r="O33" s="162" t="s">
        <v>230</v>
      </c>
      <c r="P33" s="86">
        <v>100</v>
      </c>
      <c r="Q33" s="86">
        <v>142</v>
      </c>
      <c r="R33" s="100">
        <v>0.73780487804878048</v>
      </c>
      <c r="S33" s="86">
        <v>7</v>
      </c>
      <c r="T33" s="86">
        <v>0</v>
      </c>
      <c r="U33" s="87">
        <v>2.1341463414634148E-2</v>
      </c>
      <c r="V33" s="86">
        <v>79</v>
      </c>
      <c r="W33" s="150">
        <v>328</v>
      </c>
      <c r="AE33" s="3"/>
      <c r="AF33" s="3"/>
      <c r="AG33" s="3"/>
      <c r="AH33" s="107" t="s">
        <v>78</v>
      </c>
      <c r="AI33" s="285">
        <v>15.666666666666666</v>
      </c>
      <c r="AO33" s="2"/>
    </row>
    <row r="34" spans="9:41" ht="15" customHeight="1">
      <c r="O34" s="162" t="s">
        <v>268</v>
      </c>
      <c r="P34" s="86">
        <v>104</v>
      </c>
      <c r="Q34" s="86">
        <v>164</v>
      </c>
      <c r="R34" s="100">
        <v>0.81957186544342508</v>
      </c>
      <c r="S34" s="86">
        <v>14</v>
      </c>
      <c r="T34" s="86">
        <v>6</v>
      </c>
      <c r="U34" s="87">
        <v>6.1162079510703363E-2</v>
      </c>
      <c r="V34" s="86">
        <v>39</v>
      </c>
      <c r="W34" s="150">
        <v>327</v>
      </c>
      <c r="AH34"/>
      <c r="AO34" s="2"/>
    </row>
    <row r="35" spans="9:41" ht="15" customHeight="1">
      <c r="O35" s="161" t="s">
        <v>266</v>
      </c>
      <c r="P35" s="166">
        <v>80</v>
      </c>
      <c r="Q35" s="166">
        <v>163</v>
      </c>
      <c r="R35" s="212">
        <v>0.74085365853658536</v>
      </c>
      <c r="S35" s="166">
        <v>18</v>
      </c>
      <c r="T35" s="166">
        <v>5</v>
      </c>
      <c r="U35" s="155">
        <v>7.0121951219512202E-2</v>
      </c>
      <c r="V35" s="166">
        <v>62</v>
      </c>
      <c r="W35" s="156">
        <v>328</v>
      </c>
      <c r="AH35"/>
      <c r="AO35" s="2"/>
    </row>
    <row r="36" spans="9:41" ht="15" customHeight="1">
      <c r="T36" s="2"/>
      <c r="AH36"/>
      <c r="AO36" s="2"/>
    </row>
    <row r="37" spans="9:41" ht="15" customHeight="1">
      <c r="T37" s="2"/>
      <c r="V37" s="2" t="s">
        <v>78</v>
      </c>
      <c r="W37" s="31">
        <v>327.54545454545456</v>
      </c>
      <c r="AD37" s="2">
        <v>3</v>
      </c>
      <c r="AE37" s="2" t="s">
        <v>358</v>
      </c>
      <c r="AI37" s="2"/>
      <c r="AJ37" s="2"/>
      <c r="AO37" s="2"/>
    </row>
    <row r="38" spans="9:41" ht="15" customHeight="1">
      <c r="T38" s="2"/>
      <c r="AE38" s="412" t="s">
        <v>20</v>
      </c>
      <c r="AF38" s="411" t="s">
        <v>3</v>
      </c>
      <c r="AG38" s="411" t="s">
        <v>528</v>
      </c>
      <c r="AH38" s="410" t="s">
        <v>126</v>
      </c>
      <c r="AI38" s="2"/>
      <c r="AJ38" s="2"/>
      <c r="AO38" s="2"/>
    </row>
    <row r="39" spans="9:41" ht="15" customHeight="1">
      <c r="AE39" s="288" t="s">
        <v>258</v>
      </c>
      <c r="AF39" s="287">
        <v>0.40540540540540543</v>
      </c>
      <c r="AG39" s="288">
        <v>15</v>
      </c>
      <c r="AH39" s="288">
        <v>37</v>
      </c>
      <c r="AI39" s="2"/>
      <c r="AJ39" s="2"/>
      <c r="AO39" s="2"/>
    </row>
    <row r="40" spans="9:41" ht="15" customHeight="1">
      <c r="AE40" s="286" t="s">
        <v>22</v>
      </c>
      <c r="AF40" s="287">
        <v>0.7567567567567568</v>
      </c>
      <c r="AG40" s="288">
        <v>28</v>
      </c>
      <c r="AH40" s="288">
        <v>37</v>
      </c>
      <c r="AI40" s="2"/>
      <c r="AJ40" s="2"/>
    </row>
    <row r="41" spans="9:41" ht="15" customHeight="1">
      <c r="AE41" s="288" t="s">
        <v>257</v>
      </c>
      <c r="AF41" s="287">
        <v>0.89189189189189189</v>
      </c>
      <c r="AG41" s="288">
        <v>33</v>
      </c>
      <c r="AH41" s="288">
        <v>37</v>
      </c>
      <c r="AI41" s="2"/>
      <c r="AJ41" s="2"/>
    </row>
    <row r="42" spans="9:41" ht="15" customHeight="1">
      <c r="AE42" s="288" t="s">
        <v>186</v>
      </c>
      <c r="AF42" s="287">
        <v>0.86486486486486491</v>
      </c>
      <c r="AG42" s="288">
        <v>32</v>
      </c>
      <c r="AH42" s="288">
        <v>37</v>
      </c>
      <c r="AI42" s="2"/>
      <c r="AJ42" s="2"/>
    </row>
    <row r="43" spans="9:41" ht="15" customHeight="1">
      <c r="AE43" s="288" t="s">
        <v>187</v>
      </c>
      <c r="AF43" s="287">
        <v>0.94594594594594594</v>
      </c>
      <c r="AG43" s="288">
        <v>35</v>
      </c>
      <c r="AH43" s="288">
        <v>37</v>
      </c>
      <c r="AI43" s="2"/>
      <c r="AJ43" s="2"/>
    </row>
    <row r="44" spans="9:41" ht="15" customHeight="1">
      <c r="AE44" s="286" t="s">
        <v>21</v>
      </c>
      <c r="AF44" s="287">
        <v>0.81081081081081086</v>
      </c>
      <c r="AG44" s="288">
        <v>30</v>
      </c>
      <c r="AH44" s="288">
        <v>37</v>
      </c>
      <c r="AI44" s="2"/>
      <c r="AJ44" s="2"/>
      <c r="AO44" s="2"/>
    </row>
    <row r="45" spans="9:41" ht="15" customHeight="1">
      <c r="I45" s="2" t="s">
        <v>222</v>
      </c>
      <c r="AE45" s="3"/>
      <c r="AF45" s="3"/>
      <c r="AG45" s="3"/>
      <c r="AH45" s="3"/>
      <c r="AI45" s="3"/>
      <c r="AJ45" s="2"/>
      <c r="AO45" s="2"/>
    </row>
    <row r="46" spans="9:41" ht="15" customHeight="1">
      <c r="AE46" s="3"/>
      <c r="AF46" s="3"/>
      <c r="AG46" s="3"/>
      <c r="AH46" s="107" t="s">
        <v>78</v>
      </c>
      <c r="AI46" s="285">
        <v>37</v>
      </c>
      <c r="AJ46" s="2"/>
      <c r="AO46" s="2"/>
    </row>
    <row r="47" spans="9:41" ht="15" customHeight="1">
      <c r="AH47"/>
      <c r="AO47" s="2"/>
    </row>
    <row r="48" spans="9:41" ht="15" customHeight="1">
      <c r="AD48" s="2">
        <v>4</v>
      </c>
      <c r="AE48" s="2" t="s">
        <v>360</v>
      </c>
      <c r="AI48" s="2"/>
      <c r="AO48" s="2"/>
    </row>
    <row r="49" spans="30:41" ht="15" customHeight="1">
      <c r="AE49" s="412" t="s">
        <v>20</v>
      </c>
      <c r="AF49" s="411" t="s">
        <v>3</v>
      </c>
      <c r="AG49" s="411" t="s">
        <v>528</v>
      </c>
      <c r="AH49" s="410" t="s">
        <v>126</v>
      </c>
      <c r="AI49" s="2"/>
      <c r="AO49" s="2"/>
    </row>
    <row r="50" spans="30:41" ht="15" customHeight="1">
      <c r="AE50" s="288" t="s">
        <v>258</v>
      </c>
      <c r="AF50" s="287">
        <v>0.33980582524271846</v>
      </c>
      <c r="AG50" s="288">
        <v>35</v>
      </c>
      <c r="AH50" s="288">
        <v>103</v>
      </c>
      <c r="AI50" s="2"/>
      <c r="AO50" s="2"/>
    </row>
    <row r="51" spans="30:41" ht="15" customHeight="1">
      <c r="AE51" s="286" t="s">
        <v>22</v>
      </c>
      <c r="AF51" s="287">
        <v>0.90291262135922334</v>
      </c>
      <c r="AG51" s="288">
        <v>93</v>
      </c>
      <c r="AH51" s="288">
        <v>103</v>
      </c>
      <c r="AI51" s="2"/>
    </row>
    <row r="52" spans="30:41" ht="15" customHeight="1">
      <c r="AE52" s="288" t="s">
        <v>257</v>
      </c>
      <c r="AF52" s="287">
        <v>0.80582524271844658</v>
      </c>
      <c r="AG52" s="288">
        <v>83</v>
      </c>
      <c r="AH52" s="288">
        <v>103</v>
      </c>
      <c r="AI52" s="2"/>
    </row>
    <row r="53" spans="30:41" ht="15" customHeight="1">
      <c r="AE53" s="288" t="s">
        <v>186</v>
      </c>
      <c r="AF53" s="287">
        <v>0.87378640776699024</v>
      </c>
      <c r="AG53" s="288">
        <v>90</v>
      </c>
      <c r="AH53" s="288">
        <v>103</v>
      </c>
      <c r="AI53" s="2"/>
    </row>
    <row r="54" spans="30:41" ht="15" customHeight="1">
      <c r="AE54" s="288" t="s">
        <v>187</v>
      </c>
      <c r="AF54" s="287">
        <v>1</v>
      </c>
      <c r="AG54" s="288">
        <v>102</v>
      </c>
      <c r="AH54" s="288">
        <v>102</v>
      </c>
      <c r="AI54" s="2"/>
    </row>
    <row r="55" spans="30:41" ht="15" customHeight="1">
      <c r="AE55" s="286" t="s">
        <v>21</v>
      </c>
      <c r="AF55" s="287">
        <v>0.88235294117647056</v>
      </c>
      <c r="AG55" s="288">
        <v>90</v>
      </c>
      <c r="AH55" s="288">
        <v>102</v>
      </c>
      <c r="AI55" s="2"/>
      <c r="AO55" s="2"/>
    </row>
    <row r="56" spans="30:41" ht="15" customHeight="1">
      <c r="AE56" s="3"/>
      <c r="AF56" s="3"/>
      <c r="AG56" s="3"/>
      <c r="AH56" s="3"/>
      <c r="AI56" s="3"/>
      <c r="AO56" s="2"/>
    </row>
    <row r="57" spans="30:41" ht="15" customHeight="1">
      <c r="AE57" s="3"/>
      <c r="AF57" s="3"/>
      <c r="AG57" s="3"/>
      <c r="AH57" s="107" t="s">
        <v>78</v>
      </c>
      <c r="AI57" s="285">
        <v>102.66666666666667</v>
      </c>
      <c r="AO57" s="2"/>
    </row>
    <row r="58" spans="30:41" ht="15" customHeight="1">
      <c r="AH58"/>
      <c r="AO58" s="2"/>
    </row>
    <row r="59" spans="30:41" ht="15" customHeight="1">
      <c r="AH59"/>
      <c r="AO59" s="2"/>
    </row>
    <row r="60" spans="30:41" ht="15" customHeight="1">
      <c r="AD60" s="2">
        <v>5</v>
      </c>
      <c r="AE60" s="2" t="s">
        <v>359</v>
      </c>
      <c r="AI60" s="2"/>
      <c r="AO60" s="2"/>
    </row>
    <row r="61" spans="30:41" ht="15" customHeight="1">
      <c r="AE61" s="412" t="s">
        <v>20</v>
      </c>
      <c r="AF61" s="411" t="s">
        <v>3</v>
      </c>
      <c r="AG61" s="411" t="s">
        <v>528</v>
      </c>
      <c r="AH61" s="410" t="s">
        <v>126</v>
      </c>
      <c r="AI61" s="2"/>
      <c r="AO61" s="2"/>
    </row>
    <row r="62" spans="30:41" ht="15" customHeight="1">
      <c r="AE62" s="288" t="s">
        <v>258</v>
      </c>
      <c r="AF62" s="287">
        <v>0.5</v>
      </c>
      <c r="AG62" s="288">
        <v>3</v>
      </c>
      <c r="AH62" s="288">
        <v>6</v>
      </c>
      <c r="AI62" s="2"/>
    </row>
    <row r="63" spans="30:41" ht="15" customHeight="1">
      <c r="AE63" s="286" t="s">
        <v>22</v>
      </c>
      <c r="AF63" s="287">
        <v>1</v>
      </c>
      <c r="AG63" s="288">
        <v>6</v>
      </c>
      <c r="AH63" s="288">
        <v>6</v>
      </c>
      <c r="AI63" s="2"/>
    </row>
    <row r="64" spans="30:41" ht="15" customHeight="1">
      <c r="AE64" s="288" t="s">
        <v>257</v>
      </c>
      <c r="AF64" s="287">
        <v>0.83333333333333337</v>
      </c>
      <c r="AG64" s="288">
        <v>5</v>
      </c>
      <c r="AH64" s="288">
        <v>6</v>
      </c>
      <c r="AI64" s="2"/>
    </row>
    <row r="65" spans="30:41" ht="15" customHeight="1">
      <c r="AE65" s="288" t="s">
        <v>186</v>
      </c>
      <c r="AF65" s="287">
        <v>0.83333333333333337</v>
      </c>
      <c r="AG65" s="288">
        <v>5</v>
      </c>
      <c r="AH65" s="288">
        <v>6</v>
      </c>
      <c r="AI65" s="2"/>
    </row>
    <row r="66" spans="30:41" ht="15" customHeight="1">
      <c r="AE66" s="288" t="s">
        <v>187</v>
      </c>
      <c r="AF66" s="287">
        <v>1</v>
      </c>
      <c r="AG66" s="288">
        <v>6</v>
      </c>
      <c r="AH66" s="288">
        <v>6</v>
      </c>
      <c r="AI66" s="2"/>
      <c r="AO66" s="2"/>
    </row>
    <row r="67" spans="30:41" ht="15" customHeight="1">
      <c r="AE67" s="286" t="s">
        <v>21</v>
      </c>
      <c r="AF67" s="287">
        <v>0.83333333333333337</v>
      </c>
      <c r="AG67" s="288">
        <v>5</v>
      </c>
      <c r="AH67" s="288">
        <v>6</v>
      </c>
      <c r="AI67" s="2"/>
      <c r="AO67" s="2"/>
    </row>
    <row r="68" spans="30:41" ht="15" customHeight="1">
      <c r="AE68" s="3"/>
      <c r="AF68" s="3"/>
      <c r="AG68" s="3"/>
      <c r="AH68" s="3"/>
      <c r="AI68" s="3"/>
      <c r="AO68" s="2"/>
    </row>
    <row r="69" spans="30:41" ht="15" customHeight="1">
      <c r="AE69" s="3"/>
      <c r="AF69" s="3"/>
      <c r="AG69" s="3"/>
      <c r="AH69" s="107" t="s">
        <v>78</v>
      </c>
      <c r="AI69" s="285">
        <v>6</v>
      </c>
      <c r="AO69" s="2"/>
    </row>
    <row r="70" spans="30:41" ht="15" customHeight="1">
      <c r="AI70" s="2"/>
      <c r="AO70" s="2"/>
    </row>
    <row r="71" spans="30:41" ht="15" customHeight="1">
      <c r="AD71" s="2">
        <v>6</v>
      </c>
      <c r="AE71" s="2" t="s">
        <v>529</v>
      </c>
      <c r="AI71" s="2"/>
      <c r="AO71" s="2"/>
    </row>
    <row r="72" spans="30:41" ht="15" customHeight="1">
      <c r="AE72" s="412" t="s">
        <v>20</v>
      </c>
      <c r="AF72" s="411" t="s">
        <v>3</v>
      </c>
      <c r="AG72" s="411" t="s">
        <v>528</v>
      </c>
      <c r="AH72" s="410" t="s">
        <v>126</v>
      </c>
      <c r="AI72" s="2"/>
      <c r="AO72" s="2"/>
    </row>
    <row r="73" spans="30:41" ht="15" customHeight="1">
      <c r="AE73" s="288" t="s">
        <v>258</v>
      </c>
      <c r="AF73" s="287">
        <v>1</v>
      </c>
      <c r="AG73" s="288">
        <v>1</v>
      </c>
      <c r="AH73" s="288">
        <v>1</v>
      </c>
      <c r="AI73" s="2"/>
    </row>
    <row r="74" spans="30:41" ht="15" customHeight="1">
      <c r="AE74" s="286" t="s">
        <v>22</v>
      </c>
      <c r="AF74" s="287">
        <v>1</v>
      </c>
      <c r="AG74" s="288">
        <v>1</v>
      </c>
      <c r="AH74" s="288">
        <v>1</v>
      </c>
      <c r="AI74" s="2"/>
    </row>
    <row r="75" spans="30:41" ht="15" customHeight="1">
      <c r="AE75" s="288" t="s">
        <v>257</v>
      </c>
      <c r="AF75" s="287">
        <v>1</v>
      </c>
      <c r="AG75" s="288">
        <v>1</v>
      </c>
      <c r="AH75" s="288">
        <v>1</v>
      </c>
      <c r="AI75" s="2"/>
    </row>
    <row r="76" spans="30:41" ht="15" customHeight="1">
      <c r="AE76" s="288" t="s">
        <v>186</v>
      </c>
      <c r="AF76" s="287">
        <v>1</v>
      </c>
      <c r="AG76" s="288">
        <v>1</v>
      </c>
      <c r="AH76" s="288">
        <v>1</v>
      </c>
      <c r="AI76" s="2"/>
    </row>
    <row r="77" spans="30:41" ht="15" customHeight="1">
      <c r="AE77" s="288" t="s">
        <v>187</v>
      </c>
      <c r="AF77" s="287">
        <v>1</v>
      </c>
      <c r="AG77" s="288">
        <v>1</v>
      </c>
      <c r="AH77" s="288">
        <v>1</v>
      </c>
      <c r="AI77" s="2"/>
      <c r="AO77" s="2"/>
    </row>
    <row r="78" spans="30:41" ht="15" customHeight="1">
      <c r="AE78" s="286" t="s">
        <v>21</v>
      </c>
      <c r="AF78" s="287">
        <v>1</v>
      </c>
      <c r="AG78" s="288">
        <v>1</v>
      </c>
      <c r="AH78" s="288">
        <v>1</v>
      </c>
      <c r="AI78" s="2"/>
      <c r="AO78" s="2"/>
    </row>
    <row r="79" spans="30:41" ht="15" customHeight="1">
      <c r="AE79" s="3"/>
      <c r="AF79" s="3"/>
      <c r="AG79" s="3"/>
      <c r="AH79" s="3"/>
      <c r="AI79" s="3"/>
      <c r="AO79" s="2"/>
    </row>
    <row r="80" spans="30:41" ht="15" customHeight="1">
      <c r="AE80" s="3"/>
      <c r="AF80" s="3"/>
      <c r="AG80" s="3"/>
      <c r="AH80" s="107" t="s">
        <v>78</v>
      </c>
      <c r="AI80" s="285">
        <v>1</v>
      </c>
      <c r="AO80" s="2"/>
    </row>
    <row r="81" spans="30:41" ht="15" customHeight="1">
      <c r="AI81" s="2"/>
      <c r="AO81" s="2"/>
    </row>
    <row r="82" spans="30:41" ht="15" customHeight="1">
      <c r="AD82" s="2">
        <v>7</v>
      </c>
      <c r="AE82" s="2" t="s">
        <v>406</v>
      </c>
      <c r="AI82" s="2"/>
      <c r="AO82" s="2"/>
    </row>
    <row r="83" spans="30:41" ht="15" customHeight="1">
      <c r="AE83" s="412" t="s">
        <v>20</v>
      </c>
      <c r="AF83" s="411" t="s">
        <v>3</v>
      </c>
      <c r="AG83" s="411" t="s">
        <v>528</v>
      </c>
      <c r="AH83" s="410" t="s">
        <v>126</v>
      </c>
      <c r="AI83" s="2"/>
      <c r="AO83" s="2"/>
    </row>
    <row r="84" spans="30:41" ht="15" customHeight="1">
      <c r="AE84" s="288" t="s">
        <v>258</v>
      </c>
      <c r="AF84" s="287">
        <v>0.58333333333333337</v>
      </c>
      <c r="AG84" s="288">
        <v>7</v>
      </c>
      <c r="AH84" s="288">
        <v>12</v>
      </c>
      <c r="AI84" s="2"/>
    </row>
    <row r="85" spans="30:41" ht="15" customHeight="1">
      <c r="AE85" s="286" t="s">
        <v>22</v>
      </c>
      <c r="AF85" s="287">
        <v>0.5</v>
      </c>
      <c r="AG85" s="288">
        <v>6</v>
      </c>
      <c r="AH85" s="288">
        <v>12</v>
      </c>
      <c r="AI85" s="2"/>
    </row>
    <row r="86" spans="30:41" ht="15" customHeight="1">
      <c r="AE86" s="288" t="s">
        <v>257</v>
      </c>
      <c r="AF86" s="287">
        <v>0.58333333333333337</v>
      </c>
      <c r="AG86" s="288">
        <v>7</v>
      </c>
      <c r="AH86" s="288">
        <v>12</v>
      </c>
      <c r="AI86" s="2"/>
    </row>
    <row r="87" spans="30:41" ht="15" customHeight="1">
      <c r="AE87" s="288" t="s">
        <v>186</v>
      </c>
      <c r="AF87" s="287">
        <v>0.58333333333333337</v>
      </c>
      <c r="AG87" s="288">
        <v>7</v>
      </c>
      <c r="AH87" s="288">
        <v>12</v>
      </c>
      <c r="AI87" s="2"/>
    </row>
    <row r="88" spans="30:41" ht="15" customHeight="1">
      <c r="AE88" s="288" t="s">
        <v>187</v>
      </c>
      <c r="AF88" s="287">
        <v>1</v>
      </c>
      <c r="AG88" s="288">
        <v>12</v>
      </c>
      <c r="AH88" s="288">
        <v>12</v>
      </c>
      <c r="AI88" s="2"/>
      <c r="AO88" s="2"/>
    </row>
    <row r="89" spans="30:41" ht="15" customHeight="1">
      <c r="AE89" s="286" t="s">
        <v>21</v>
      </c>
      <c r="AF89" s="287">
        <v>0.58333333333333337</v>
      </c>
      <c r="AG89" s="288">
        <v>7</v>
      </c>
      <c r="AH89" s="288">
        <v>12</v>
      </c>
      <c r="AI89" s="2"/>
      <c r="AO89" s="2"/>
    </row>
    <row r="90" spans="30:41" ht="15" customHeight="1">
      <c r="AE90" s="3"/>
      <c r="AF90" s="3"/>
      <c r="AG90" s="3"/>
      <c r="AH90" s="3"/>
      <c r="AI90" s="3"/>
      <c r="AO90" s="2"/>
    </row>
    <row r="91" spans="30:41" ht="15" customHeight="1">
      <c r="AE91" s="3"/>
      <c r="AF91" s="3"/>
      <c r="AG91" s="3"/>
      <c r="AH91" s="107" t="s">
        <v>78</v>
      </c>
      <c r="AI91" s="285">
        <v>12</v>
      </c>
      <c r="AO91" s="2"/>
    </row>
    <row r="92" spans="30:41" ht="15" customHeight="1">
      <c r="AH92"/>
      <c r="AO92" s="2"/>
    </row>
    <row r="93" spans="30:41" ht="15" customHeight="1">
      <c r="AH93"/>
      <c r="AO93" s="2"/>
    </row>
    <row r="94" spans="30:41" ht="15" customHeight="1">
      <c r="AH94"/>
      <c r="AO94" s="2"/>
    </row>
    <row r="95" spans="30:41" ht="15" customHeight="1">
      <c r="AE95" s="2" t="s">
        <v>522</v>
      </c>
      <c r="AI95" s="2"/>
    </row>
    <row r="96" spans="30:41" ht="15" customHeight="1">
      <c r="AE96" s="412" t="s">
        <v>20</v>
      </c>
      <c r="AF96" s="411" t="s">
        <v>3</v>
      </c>
      <c r="AG96" s="411" t="s">
        <v>528</v>
      </c>
      <c r="AH96" s="410" t="s">
        <v>126</v>
      </c>
      <c r="AI96" s="2"/>
    </row>
    <row r="97" spans="31:41" ht="15" customHeight="1">
      <c r="AE97" s="288" t="s">
        <v>258</v>
      </c>
      <c r="AF97" s="287">
        <v>0.29565217391304349</v>
      </c>
      <c r="AG97" s="288">
        <v>68</v>
      </c>
      <c r="AH97" s="288">
        <v>230</v>
      </c>
      <c r="AI97" s="2"/>
    </row>
    <row r="98" spans="31:41" ht="15" customHeight="1">
      <c r="AE98" s="286" t="s">
        <v>22</v>
      </c>
      <c r="AF98" s="287">
        <v>0.83842794759825323</v>
      </c>
      <c r="AG98" s="288">
        <v>192</v>
      </c>
      <c r="AH98" s="288">
        <v>229</v>
      </c>
      <c r="AI98" s="2"/>
    </row>
    <row r="99" spans="31:41" ht="15" customHeight="1">
      <c r="AE99" s="288" t="s">
        <v>257</v>
      </c>
      <c r="AF99" s="287">
        <v>0.83406113537117899</v>
      </c>
      <c r="AG99" s="288">
        <v>191</v>
      </c>
      <c r="AH99" s="288">
        <v>229</v>
      </c>
      <c r="AI99" s="2"/>
      <c r="AO99" s="2"/>
    </row>
    <row r="100" spans="31:41" ht="15" customHeight="1">
      <c r="AE100" s="288" t="s">
        <v>186</v>
      </c>
      <c r="AF100" s="287">
        <v>0.84782608695652173</v>
      </c>
      <c r="AG100" s="288">
        <v>195</v>
      </c>
      <c r="AH100" s="288">
        <v>230</v>
      </c>
      <c r="AI100" s="2"/>
      <c r="AO100" s="2"/>
    </row>
    <row r="101" spans="31:41" ht="15" customHeight="1">
      <c r="AE101" s="288" t="s">
        <v>187</v>
      </c>
      <c r="AF101" s="287">
        <v>0.99126637554585151</v>
      </c>
      <c r="AG101" s="288">
        <v>227</v>
      </c>
      <c r="AH101" s="288">
        <v>229</v>
      </c>
      <c r="AI101" s="2"/>
      <c r="AO101" s="2"/>
    </row>
    <row r="102" spans="31:41" ht="15" customHeight="1">
      <c r="AE102" s="286" t="s">
        <v>21</v>
      </c>
      <c r="AF102" s="287">
        <v>0.86343612334801767</v>
      </c>
      <c r="AG102" s="288">
        <v>196</v>
      </c>
      <c r="AH102" s="288">
        <v>227</v>
      </c>
      <c r="AI102" s="2"/>
      <c r="AO102" s="2"/>
    </row>
    <row r="103" spans="31:41" ht="15" customHeight="1">
      <c r="AE103" s="3"/>
      <c r="AF103" s="3"/>
      <c r="AG103" s="3"/>
      <c r="AH103" s="3"/>
      <c r="AI103" s="3"/>
      <c r="AO103" s="2"/>
    </row>
    <row r="104" spans="31:41" ht="15" customHeight="1">
      <c r="AE104" s="3"/>
      <c r="AF104" s="3"/>
      <c r="AG104" s="3"/>
      <c r="AH104" s="107" t="s">
        <v>78</v>
      </c>
      <c r="AI104" s="285">
        <v>229</v>
      </c>
      <c r="AO104" s="2"/>
    </row>
    <row r="105" spans="31:41" ht="15" customHeight="1">
      <c r="AE105" s="2" t="s">
        <v>523</v>
      </c>
      <c r="AI105" s="2"/>
      <c r="AO105" s="2"/>
    </row>
    <row r="106" spans="31:41" ht="15" customHeight="1">
      <c r="AE106" s="412" t="s">
        <v>20</v>
      </c>
      <c r="AF106" s="411" t="s">
        <v>3</v>
      </c>
      <c r="AG106" s="411" t="s">
        <v>528</v>
      </c>
      <c r="AH106" s="410" t="s">
        <v>126</v>
      </c>
      <c r="AI106" s="2"/>
    </row>
    <row r="107" spans="31:41" ht="15" customHeight="1">
      <c r="AE107" s="288" t="s">
        <v>258</v>
      </c>
      <c r="AF107" s="287">
        <v>0.34042553191489361</v>
      </c>
      <c r="AG107" s="288">
        <v>32</v>
      </c>
      <c r="AH107" s="288">
        <v>94</v>
      </c>
      <c r="AI107" s="2"/>
    </row>
    <row r="108" spans="31:41" ht="15" customHeight="1">
      <c r="AE108" s="286" t="s">
        <v>22</v>
      </c>
      <c r="AF108" s="287">
        <v>0.88297872340425532</v>
      </c>
      <c r="AG108" s="288">
        <v>83</v>
      </c>
      <c r="AH108" s="288">
        <v>94</v>
      </c>
      <c r="AI108" s="2"/>
    </row>
    <row r="109" spans="31:41" ht="15" customHeight="1">
      <c r="AE109" s="288" t="s">
        <v>257</v>
      </c>
      <c r="AF109" s="287">
        <v>0.9042553191489362</v>
      </c>
      <c r="AG109" s="288">
        <v>85</v>
      </c>
      <c r="AH109" s="288">
        <v>94</v>
      </c>
      <c r="AI109" s="2"/>
    </row>
    <row r="110" spans="31:41" ht="15" customHeight="1">
      <c r="AE110" s="288" t="s">
        <v>186</v>
      </c>
      <c r="AF110" s="287">
        <v>0.87234042553191493</v>
      </c>
      <c r="AG110" s="288">
        <v>82</v>
      </c>
      <c r="AH110" s="288">
        <v>94</v>
      </c>
      <c r="AI110" s="2"/>
      <c r="AO110" s="2"/>
    </row>
    <row r="111" spans="31:41" ht="15" customHeight="1">
      <c r="AE111" s="288" t="s">
        <v>187</v>
      </c>
      <c r="AF111" s="287">
        <v>0.98936170212765961</v>
      </c>
      <c r="AG111" s="288">
        <v>93</v>
      </c>
      <c r="AH111" s="288">
        <v>94</v>
      </c>
      <c r="AI111" s="2"/>
      <c r="AO111" s="2"/>
    </row>
    <row r="112" spans="31:41" ht="15" customHeight="1">
      <c r="AE112" s="286" t="s">
        <v>21</v>
      </c>
      <c r="AF112" s="287">
        <v>0.92553191489361697</v>
      </c>
      <c r="AG112" s="288">
        <v>87</v>
      </c>
      <c r="AH112" s="288">
        <v>94</v>
      </c>
      <c r="AI112" s="2"/>
      <c r="AO112" s="2"/>
    </row>
    <row r="113" spans="31:41" ht="15" customHeight="1">
      <c r="AE113" s="3"/>
      <c r="AF113" s="3"/>
      <c r="AG113" s="3"/>
      <c r="AH113" s="3"/>
      <c r="AI113" s="3"/>
      <c r="AO113" s="2"/>
    </row>
    <row r="114" spans="31:41" ht="15" customHeight="1">
      <c r="AE114" s="3"/>
      <c r="AF114" s="3"/>
      <c r="AG114" s="3"/>
      <c r="AH114" s="107" t="s">
        <v>78</v>
      </c>
      <c r="AI114" s="285">
        <v>94</v>
      </c>
      <c r="AO114" s="2"/>
    </row>
    <row r="115" spans="31:41" ht="15" customHeight="1">
      <c r="AI115" s="2"/>
      <c r="AO115" s="2"/>
    </row>
    <row r="116" spans="31:41" ht="15" customHeight="1">
      <c r="AI116" s="2"/>
      <c r="AO116" s="2"/>
    </row>
    <row r="117" spans="31:41" ht="15" customHeight="1">
      <c r="AI117" s="2"/>
    </row>
    <row r="118" spans="31:41" ht="15" customHeight="1">
      <c r="AE118" s="2" t="s">
        <v>530</v>
      </c>
      <c r="AI118" s="2"/>
    </row>
    <row r="119" spans="31:41" ht="15" customHeight="1">
      <c r="AE119" s="412" t="s">
        <v>20</v>
      </c>
      <c r="AF119" s="411" t="s">
        <v>3</v>
      </c>
      <c r="AG119" s="411" t="s">
        <v>528</v>
      </c>
      <c r="AH119" s="410" t="s">
        <v>126</v>
      </c>
      <c r="AI119" s="2"/>
    </row>
    <row r="120" spans="31:41" ht="15" customHeight="1">
      <c r="AE120" s="288" t="s">
        <v>258</v>
      </c>
      <c r="AF120" s="287">
        <v>0.32051282051282054</v>
      </c>
      <c r="AG120" s="288">
        <v>25</v>
      </c>
      <c r="AH120" s="288">
        <v>78</v>
      </c>
      <c r="AI120" s="2"/>
    </row>
    <row r="121" spans="31:41" ht="15" customHeight="1">
      <c r="AE121" s="286" t="s">
        <v>22</v>
      </c>
      <c r="AF121" s="287">
        <v>0.82051282051282048</v>
      </c>
      <c r="AG121" s="288">
        <v>64</v>
      </c>
      <c r="AH121" s="288">
        <v>78</v>
      </c>
      <c r="AI121" s="2"/>
      <c r="AO121" s="2"/>
    </row>
    <row r="122" spans="31:41" ht="15" customHeight="1">
      <c r="AE122" s="288" t="s">
        <v>257</v>
      </c>
      <c r="AF122" s="287">
        <v>0.83333333333333337</v>
      </c>
      <c r="AG122" s="288">
        <v>65</v>
      </c>
      <c r="AH122" s="288">
        <v>78</v>
      </c>
      <c r="AI122" s="2"/>
      <c r="AO122" s="2"/>
    </row>
    <row r="123" spans="31:41" ht="15" customHeight="1">
      <c r="AE123" s="288" t="s">
        <v>186</v>
      </c>
      <c r="AF123" s="287">
        <v>0.85897435897435892</v>
      </c>
      <c r="AG123" s="288">
        <v>67</v>
      </c>
      <c r="AH123" s="288">
        <v>78</v>
      </c>
      <c r="AI123" s="2"/>
      <c r="AO123" s="2"/>
    </row>
    <row r="124" spans="31:41" ht="15" customHeight="1">
      <c r="AE124" s="288" t="s">
        <v>187</v>
      </c>
      <c r="AF124" s="287">
        <v>0.98717948717948723</v>
      </c>
      <c r="AG124" s="288">
        <v>77</v>
      </c>
      <c r="AH124" s="288">
        <v>78</v>
      </c>
      <c r="AI124" s="2"/>
      <c r="AO124" s="2"/>
    </row>
    <row r="125" spans="31:41" ht="15" customHeight="1">
      <c r="AE125" s="286" t="s">
        <v>21</v>
      </c>
      <c r="AF125" s="287">
        <v>0.81818181818181823</v>
      </c>
      <c r="AG125" s="288">
        <v>63</v>
      </c>
      <c r="AH125" s="288">
        <v>77</v>
      </c>
      <c r="AI125" s="2"/>
      <c r="AO125" s="2"/>
    </row>
    <row r="126" spans="31:41" ht="15" customHeight="1">
      <c r="AE126" s="3"/>
      <c r="AF126" s="3"/>
      <c r="AG126" s="3"/>
      <c r="AH126" s="3"/>
      <c r="AI126" s="3"/>
      <c r="AO126" s="2"/>
    </row>
    <row r="127" spans="31:41" ht="15" customHeight="1">
      <c r="AE127" s="3"/>
      <c r="AF127" s="3"/>
      <c r="AG127" s="3"/>
      <c r="AH127" s="107" t="s">
        <v>78</v>
      </c>
      <c r="AI127" s="285">
        <v>77.833333333333329</v>
      </c>
      <c r="AO127" s="2"/>
    </row>
  </sheetData>
  <sheetProtection algorithmName="SHA-512" hashValue="cnHZqqSUBlg+DgLXBa4w545nXq7TY/PYZGAA8j+p7CIGao8RvZ3GGC00rZrt+2H2s6fmbt+oIklzidSkk3vd6A==" saltValue="BFA/G9SjpYa25HTc2p23Cw==" spinCount="100000" sheet="1" objects="1" scenarios="1" selectLockedCells="1"/>
  <mergeCells count="5">
    <mergeCell ref="A2:M2"/>
    <mergeCell ref="G25:H30"/>
    <mergeCell ref="C22:D22"/>
    <mergeCell ref="C23:C24"/>
    <mergeCell ref="C25:E28"/>
  </mergeCells>
  <dataValidations count="1">
    <dataValidation type="list" allowBlank="1" showInputMessage="1" showErrorMessage="1" sqref="G4">
      <formula1>$T$4:$T$8</formula1>
    </dataValidation>
  </dataValidations>
  <pageMargins left="0.25" right="0.25" top="0.75" bottom="0.75" header="0.3" footer="0.3"/>
  <pageSetup paperSize="5" orientation="landscape" r:id="rId1"/>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T98"/>
  <sheetViews>
    <sheetView showGridLines="0" showRowColHeaders="0" zoomScale="80" zoomScaleNormal="80" zoomScaleSheetLayoutView="80" workbookViewId="0">
      <selection activeCell="G4" sqref="G4"/>
    </sheetView>
  </sheetViews>
  <sheetFormatPr defaultColWidth="9.8984375" defaultRowHeight="11.4"/>
  <cols>
    <col min="1" max="1" width="24.69921875" style="4" customWidth="1"/>
    <col min="2" max="2" width="3.69921875" style="4" customWidth="1"/>
    <col min="3" max="3" width="7.69921875" style="2" customWidth="1"/>
    <col min="4" max="4" width="22.3984375" style="2" customWidth="1"/>
    <col min="5" max="5" width="4.69921875" style="2" customWidth="1"/>
    <col min="6" max="6" width="3.8984375" style="2" customWidth="1"/>
    <col min="7" max="7" width="26.796875" style="2" bestFit="1" customWidth="1"/>
    <col min="8" max="8" width="14.8984375" style="2" customWidth="1"/>
    <col min="9" max="11" width="11" style="2" customWidth="1"/>
    <col min="12" max="12" width="14.8984375" style="2" customWidth="1"/>
    <col min="13" max="13" width="11" style="2" customWidth="1"/>
    <col min="14" max="14" width="4.69921875" style="2" customWidth="1"/>
    <col min="15" max="15" width="3.296875" style="2" customWidth="1"/>
    <col min="16" max="16" width="9.8984375" style="2" customWidth="1"/>
    <col min="17" max="17" width="4.8984375" style="2" hidden="1" customWidth="1"/>
    <col min="18" max="18" width="68.09765625" style="2" hidden="1" customWidth="1"/>
    <col min="19" max="20" width="10.296875" style="2" hidden="1" customWidth="1"/>
    <col min="21" max="25" width="9.8984375" style="2" hidden="1" customWidth="1"/>
    <col min="26" max="26" width="6.296875" style="19" hidden="1" customWidth="1"/>
    <col min="27" max="27" width="34.8984375" style="19" hidden="1" customWidth="1"/>
    <col min="28" max="30" width="9.8984375" style="19" hidden="1" customWidth="1"/>
    <col min="31" max="31" width="9.8984375" style="2" hidden="1" customWidth="1"/>
    <col min="32" max="32" width="32.5" style="2" hidden="1" customWidth="1"/>
    <col min="33" max="36" width="12.69921875" style="2" hidden="1" customWidth="1"/>
    <col min="37" max="37" width="60.59765625" style="2" hidden="1" customWidth="1"/>
    <col min="38" max="39" width="9.8984375" style="2" hidden="1" customWidth="1"/>
    <col min="40" max="40" width="12.3984375" style="2" hidden="1" customWidth="1"/>
    <col min="41" max="41" width="27" style="2" hidden="1" customWidth="1"/>
    <col min="42" max="46" width="9.8984375" style="2" customWidth="1"/>
    <col min="47" max="16384" width="9.8984375" style="2"/>
  </cols>
  <sheetData>
    <row r="1" spans="1:46" ht="64.95" customHeight="1" thickBot="1">
      <c r="A1" s="509"/>
      <c r="B1" s="5"/>
      <c r="C1" s="5"/>
      <c r="D1" s="5"/>
      <c r="E1" s="5"/>
      <c r="F1" s="5"/>
      <c r="G1" s="5"/>
      <c r="H1" s="5"/>
      <c r="I1" s="5"/>
      <c r="J1" s="5"/>
      <c r="K1" s="5"/>
      <c r="L1" s="5"/>
      <c r="M1" s="5"/>
      <c r="N1" s="8"/>
      <c r="O1" s="9" t="s">
        <v>1</v>
      </c>
      <c r="Q1" s="278"/>
      <c r="R1"/>
      <c r="S1"/>
      <c r="T1" s="3"/>
      <c r="U1"/>
      <c r="V1"/>
      <c r="W1"/>
      <c r="X1"/>
      <c r="Y1"/>
      <c r="Z1" s="324"/>
      <c r="AA1" s="324"/>
      <c r="AB1" s="324"/>
      <c r="AC1" s="324"/>
      <c r="AD1" s="324"/>
      <c r="AE1"/>
      <c r="AF1"/>
      <c r="AG1"/>
      <c r="AH1"/>
      <c r="AI1"/>
      <c r="AJ1"/>
      <c r="AK1"/>
      <c r="AL1"/>
      <c r="AM1"/>
      <c r="AN1"/>
      <c r="AO1"/>
      <c r="AP1"/>
      <c r="AQ1"/>
      <c r="AR1"/>
      <c r="AS1"/>
      <c r="AT1"/>
    </row>
    <row r="2" spans="1:46" ht="18" customHeight="1">
      <c r="A2" s="585" t="s">
        <v>513</v>
      </c>
      <c r="B2" s="585"/>
      <c r="C2" s="585"/>
      <c r="D2" s="585"/>
      <c r="E2" s="585"/>
      <c r="F2" s="585"/>
      <c r="G2" s="585"/>
      <c r="H2" s="585"/>
      <c r="I2" s="585"/>
      <c r="J2" s="585"/>
      <c r="K2" s="585"/>
      <c r="L2" s="585"/>
      <c r="M2" s="585"/>
      <c r="N2" s="585"/>
      <c r="O2" s="585"/>
      <c r="R2" s="127" t="s">
        <v>131</v>
      </c>
      <c r="S2" s="68" t="str">
        <f>G4</f>
        <v>All Respondents</v>
      </c>
      <c r="T2" s="68"/>
      <c r="U2" s="42">
        <f>VLOOKUP(S2,R16:S23,2,0)</f>
        <v>8</v>
      </c>
      <c r="V2" s="42"/>
      <c r="W2" s="42"/>
      <c r="X2"/>
      <c r="Y2"/>
      <c r="Z2" s="324"/>
      <c r="AA2" s="324"/>
      <c r="AB2" s="324"/>
      <c r="AC2" s="324"/>
      <c r="AD2" s="324"/>
      <c r="AE2"/>
      <c r="AF2"/>
      <c r="AG2"/>
      <c r="AH2"/>
      <c r="AI2"/>
      <c r="AJ2"/>
      <c r="AK2"/>
      <c r="AL2"/>
      <c r="AM2"/>
      <c r="AN2"/>
      <c r="AO2"/>
      <c r="AP2"/>
      <c r="AQ2"/>
      <c r="AR2"/>
      <c r="AS2"/>
      <c r="AT2"/>
    </row>
    <row r="3" spans="1:46" ht="15" customHeight="1">
      <c r="A3" s="512"/>
      <c r="R3" s="228" t="s">
        <v>90</v>
      </c>
      <c r="S3" s="229" t="s">
        <v>600</v>
      </c>
      <c r="T3" s="229" t="s">
        <v>601</v>
      </c>
      <c r="U3" s="229" t="s">
        <v>527</v>
      </c>
      <c r="V3" s="229" t="s">
        <v>97</v>
      </c>
      <c r="W3" s="371" t="s">
        <v>74</v>
      </c>
      <c r="X3"/>
      <c r="Y3"/>
      <c r="Z3" s="324">
        <v>8</v>
      </c>
      <c r="AA3" s="127" t="s">
        <v>524</v>
      </c>
      <c r="AB3" s="65"/>
      <c r="AC3" s="65"/>
      <c r="AE3"/>
      <c r="AF3"/>
      <c r="AG3"/>
      <c r="AH3"/>
      <c r="AI3"/>
      <c r="AJ3"/>
      <c r="AK3"/>
      <c r="AL3"/>
      <c r="AM3"/>
      <c r="AN3"/>
      <c r="AO3"/>
      <c r="AP3"/>
      <c r="AQ3"/>
      <c r="AR3"/>
      <c r="AS3"/>
      <c r="AT3"/>
    </row>
    <row r="4" spans="1:46" s="414" customFormat="1" ht="19.5" customHeight="1">
      <c r="A4" s="518"/>
      <c r="B4" s="413"/>
      <c r="G4" s="499" t="s">
        <v>520</v>
      </c>
      <c r="H4" s="267" t="s">
        <v>78</v>
      </c>
      <c r="I4" s="320">
        <f>W13</f>
        <v>296.5</v>
      </c>
      <c r="J4" s="320"/>
      <c r="K4" s="320"/>
      <c r="L4" s="320"/>
      <c r="M4" s="320"/>
      <c r="R4" s="496" t="s">
        <v>353</v>
      </c>
      <c r="S4" s="497">
        <f t="shared" ref="S4:T11" si="0">U4/$W$13</f>
        <v>0.38111298482293421</v>
      </c>
      <c r="T4" s="497">
        <f t="shared" si="0"/>
        <v>0.61382799325463744</v>
      </c>
      <c r="U4" s="498">
        <f>IF($U$2=8, $AB$11, IF($U$2=1, $AB$23, IF($U$2=2, $AB$35, IF($U$2=3, $AB$47, IF($U$2=4, $AB$59, IF($U$2=5, $AB$72, IF($U$2=6, $AB$84, IF($U$2=7, $AB$96, ""))))))))</f>
        <v>113</v>
      </c>
      <c r="V4" s="498">
        <f>IF($U$2=8, $AC$11, IF($U$2=1, $AC$23, IF($U$2=2, $AC$35, IF($U$2=3, $AC$47, IF($U$2=4, $AC$59, IF($U$2=5, $AC$72, IF($U$2=6, $AC$84, IF($U$2=7, $AC$96, ""))))))))</f>
        <v>182</v>
      </c>
      <c r="W4" s="498">
        <f>IF($U$2=8, $AD$11, IF($U$2=1, $AD$23, IF($U$2=2, $AD$35, IF($U$2=3, $AD$47, IF($U$2=4, $AD$59, IF($U$2=5, $AD$72, IF($U$2=6, $AD$84, IF($U$2=7, $AD$96, ""))))))))</f>
        <v>295</v>
      </c>
      <c r="X4" s="313"/>
      <c r="Y4" s="313"/>
      <c r="Z4" s="500"/>
      <c r="AA4" s="417" t="s">
        <v>90</v>
      </c>
      <c r="AB4" s="415" t="s">
        <v>91</v>
      </c>
      <c r="AC4" s="415" t="s">
        <v>97</v>
      </c>
      <c r="AD4" s="415" t="s">
        <v>356</v>
      </c>
      <c r="AE4" s="313"/>
      <c r="AF4" s="313"/>
      <c r="AG4"/>
      <c r="AH4"/>
      <c r="AI4"/>
      <c r="AJ4"/>
      <c r="AK4"/>
      <c r="AL4"/>
      <c r="AM4"/>
      <c r="AN4"/>
      <c r="AO4"/>
      <c r="AP4"/>
      <c r="AQ4"/>
      <c r="AR4"/>
      <c r="AS4"/>
      <c r="AT4" s="313"/>
    </row>
    <row r="5" spans="1:46" ht="15.75" customHeight="1">
      <c r="A5" s="512"/>
      <c r="E5" s="6"/>
      <c r="F5" s="6"/>
      <c r="G5" s="6"/>
      <c r="N5" s="6"/>
      <c r="O5" s="6"/>
      <c r="R5" s="496" t="s">
        <v>354</v>
      </c>
      <c r="S5" s="497">
        <f t="shared" si="0"/>
        <v>0.67116357504215851</v>
      </c>
      <c r="T5" s="497">
        <f t="shared" si="0"/>
        <v>0.32040472175379425</v>
      </c>
      <c r="U5" s="498">
        <f>IF($U$2=8, $AB$12, IF($U$2=1, $AB$24, IF($U$2=2, $AB$36, IF($U$2=3, $AB$48, IF($U$2=4, $AB$60, IF($U$2=5, $AB$73, IF($U$2=6, $AB$85, IF($U$2=7, $AB$97, ""))))))))</f>
        <v>199</v>
      </c>
      <c r="V5" s="498">
        <f>IF($U$2=8, $AC$12, IF($U$2=1, $AC$24, IF($U$2=2, $AC$36, IF($U$2=3, $AC$48, IF($U$2=4, $AC$60, IF($U$2=5, $AC$73, IF($U$2=6, $AC$85, IF($U$2=7, $AC$97, ""))))))))</f>
        <v>95</v>
      </c>
      <c r="W5" s="498">
        <f>IF($U$2=8, $AD$12, IF($U$2=1, $AD$24, IF($U$2=2, $AD$36, IF($U$2=3, $AD$48, IF($U$2=4, $AD$60, IF($U$2=5, $AD$73, IF($U$2=6, $AD$85, IF($U$2=7, $AD$97, ""))))))))</f>
        <v>294</v>
      </c>
      <c r="X5"/>
      <c r="Y5"/>
      <c r="Z5" s="324"/>
      <c r="AA5" s="501" t="s">
        <v>347</v>
      </c>
      <c r="AB5" s="277">
        <v>260</v>
      </c>
      <c r="AC5" s="277">
        <v>38</v>
      </c>
      <c r="AD5" s="88">
        <v>298</v>
      </c>
      <c r="AE5"/>
      <c r="AF5" s="466" t="s">
        <v>363</v>
      </c>
      <c r="AG5" s="467" t="s">
        <v>83</v>
      </c>
      <c r="AH5" s="468" t="s">
        <v>75</v>
      </c>
      <c r="AI5"/>
      <c r="AJ5"/>
      <c r="AK5"/>
      <c r="AL5"/>
      <c r="AM5"/>
      <c r="AN5"/>
      <c r="AO5"/>
      <c r="AP5"/>
      <c r="AQ5"/>
      <c r="AR5"/>
      <c r="AS5"/>
      <c r="AT5"/>
    </row>
    <row r="6" spans="1:46" ht="15.75" customHeight="1">
      <c r="A6" s="514"/>
      <c r="B6" s="18"/>
      <c r="E6" s="6"/>
      <c r="F6" s="6"/>
      <c r="G6" s="6"/>
      <c r="I6" s="6"/>
      <c r="J6" s="6"/>
      <c r="K6" s="6"/>
      <c r="L6" s="6"/>
      <c r="M6" s="6"/>
      <c r="N6" s="6"/>
      <c r="O6" s="6"/>
      <c r="R6" s="496" t="s">
        <v>349</v>
      </c>
      <c r="S6" s="497">
        <f t="shared" si="0"/>
        <v>0.74873524451939288</v>
      </c>
      <c r="T6" s="497">
        <f t="shared" si="0"/>
        <v>0.25632377740303541</v>
      </c>
      <c r="U6" s="498">
        <f>IF($U$2=8, $AB$7, IF($U$2=1, $AB$19, IF($U$2=2, $AB$31, IF($U$2=3, $AB$43, IF($U$2=4, $AB$55, IF($U$2=5, $AB$68, IF($U$2=6, $AB$80, IF($U$2=7, $AB$92, ""))))))))</f>
        <v>222</v>
      </c>
      <c r="V6" s="498">
        <f>IF($U$2=8, $AC$7, IF($U$2=1, $AC$19, IF($U$2=2, $AC$31, IF($U$2=3, $AC$43, IF($U$2=4, $AC$55, IF($U$2=5, $AC$68, IF($U$2=6, $AC$80, IF($U$2=7, $AC$92, ""))))))))</f>
        <v>76</v>
      </c>
      <c r="W6" s="498">
        <f>IF($U$2=8, $AD$7, IF($U$2=1, $AD$19, IF($U$2=2, $AD$31, IF($U$2=3, $AD$43, IF($U$2=4, $AD$55, IF($U$2=5, $AD$68, IF($U$2=6, $AD$80, IF($U$2=7, $AD$92, ""))))))))</f>
        <v>298</v>
      </c>
      <c r="X6"/>
      <c r="Y6"/>
      <c r="Z6" s="324"/>
      <c r="AA6" s="501" t="s">
        <v>348</v>
      </c>
      <c r="AB6" s="277">
        <v>264</v>
      </c>
      <c r="AC6" s="277">
        <v>34</v>
      </c>
      <c r="AD6" s="88">
        <v>298</v>
      </c>
      <c r="AE6"/>
      <c r="AF6" s="149" t="s">
        <v>366</v>
      </c>
      <c r="AG6" s="87">
        <v>0.5</v>
      </c>
      <c r="AH6" s="150">
        <v>137</v>
      </c>
      <c r="AI6"/>
      <c r="AJ6"/>
      <c r="AK6"/>
      <c r="AL6"/>
      <c r="AM6"/>
      <c r="AN6"/>
      <c r="AO6"/>
      <c r="AP6"/>
      <c r="AQ6"/>
      <c r="AR6"/>
      <c r="AS6"/>
      <c r="AT6"/>
    </row>
    <row r="7" spans="1:46" ht="15.75" customHeight="1">
      <c r="A7" s="519"/>
      <c r="D7" s="16"/>
      <c r="E7" s="16"/>
      <c r="G7"/>
      <c r="I7" s="6"/>
      <c r="J7" s="6"/>
      <c r="K7" s="6"/>
      <c r="L7" s="6"/>
      <c r="M7" s="6"/>
      <c r="N7"/>
      <c r="O7"/>
      <c r="R7" s="537" t="s">
        <v>347</v>
      </c>
      <c r="S7" s="497">
        <f t="shared" si="0"/>
        <v>0.87689713322091067</v>
      </c>
      <c r="T7" s="497">
        <f t="shared" si="0"/>
        <v>0.12816188870151771</v>
      </c>
      <c r="U7" s="498">
        <f>IF($U$2=8, $AB$5, IF($U$2=1, $AB$17, IF($U$2=2, $AB$29, IF($U$2=3, $AB$41, IF($U$2=4, $AB$53, IF($U$2=5, $AB$66, IF($U$2=6, $AB$78, IF($U$2=7, $AB$90, ""))))))))</f>
        <v>260</v>
      </c>
      <c r="V7" s="498">
        <f>IF($U$2=8, $AC$5, IF($U$2=1, $AC$17, IF($U$2=2, $AC$29, IF($U$2=3, $AC$41, IF($U$2=4, $AC$53, IF($U$2=5, $AC$66, IF($U$2=6, $AC$78, IF($U$2=7, $AC$90, ""))))))))</f>
        <v>38</v>
      </c>
      <c r="W7" s="498">
        <f>IF($U$2=8, $AD$5, IF($U$2=1, $AD$17, IF($U$2=2, $AD$29, IF($U$2=3, $AD$41, IF($U$2=4, $AD$53, IF($U$2=5, $AD$66, IF($U$2=6, $AD$78, IF($U$2=7, $AD$90, ""))))))))</f>
        <v>298</v>
      </c>
      <c r="X7"/>
      <c r="Y7"/>
      <c r="Z7" s="324"/>
      <c r="AA7" s="501" t="s">
        <v>349</v>
      </c>
      <c r="AB7" s="277">
        <v>222</v>
      </c>
      <c r="AC7" s="277">
        <v>76</v>
      </c>
      <c r="AD7" s="88">
        <v>298</v>
      </c>
      <c r="AE7"/>
      <c r="AF7" s="149" t="s">
        <v>364</v>
      </c>
      <c r="AG7" s="87">
        <v>0.46715328467153283</v>
      </c>
      <c r="AH7" s="150">
        <v>128</v>
      </c>
      <c r="AI7"/>
      <c r="AJ7"/>
      <c r="AK7"/>
      <c r="AL7"/>
      <c r="AM7"/>
      <c r="AN7"/>
      <c r="AO7"/>
      <c r="AP7"/>
      <c r="AQ7"/>
      <c r="AR7"/>
      <c r="AS7"/>
      <c r="AT7"/>
    </row>
    <row r="8" spans="1:46" ht="15.75" customHeight="1">
      <c r="A8" s="515"/>
      <c r="B8" s="1"/>
      <c r="C8" s="3"/>
      <c r="D8" s="11"/>
      <c r="E8" s="11"/>
      <c r="F8" s="3"/>
      <c r="G8"/>
      <c r="H8"/>
      <c r="I8"/>
      <c r="J8" s="3"/>
      <c r="K8" s="3"/>
      <c r="L8" s="3"/>
      <c r="M8" s="3"/>
      <c r="N8"/>
      <c r="O8"/>
      <c r="R8" s="496" t="s">
        <v>348</v>
      </c>
      <c r="S8" s="497">
        <f t="shared" si="0"/>
        <v>0.89038785834738621</v>
      </c>
      <c r="T8" s="497">
        <f t="shared" si="0"/>
        <v>0.11467116357504216</v>
      </c>
      <c r="U8" s="498">
        <f>IF($U$2=8, $AB$6, IF($U$2=1, $AB$18, IF($U$2=2, $AB$30, IF($U$2=3, $AB$42, IF($U$2=4, $AB$54, IF($U$2=5, $AB$67, IF($U$2=6, $AB$79, IF($U$2=7, $AB$91, ""))))))))</f>
        <v>264</v>
      </c>
      <c r="V8" s="498">
        <f>IF($U$2=8, $AC$6, IF($U$2=1, $AC$18, IF($U$2=2, $AC$30, IF($U$2=3, $AC$42, IF($U$2=4, $AC$54, IF($U$2=5, $AC$67, IF($U$2=6, $AC$79, IF($U$2=7, $AC$91, ""))))))))</f>
        <v>34</v>
      </c>
      <c r="W8" s="498">
        <f>IF($U$2=8, $AD$6, IF($U$2=1, $AD$18, IF($U$2=2, $AD$30, IF($U$2=3, $AD$42, IF($U$2=4, $AD$54, IF($U$2=5, $AD$67, IF($U$2=6, $AD$79, IF($U$2=7, $AD$91, ""))))))))</f>
        <v>298</v>
      </c>
      <c r="X8"/>
      <c r="Y8"/>
      <c r="Z8" s="324"/>
      <c r="AA8" s="501" t="s">
        <v>350</v>
      </c>
      <c r="AB8" s="277">
        <v>270</v>
      </c>
      <c r="AC8" s="277">
        <v>27</v>
      </c>
      <c r="AD8" s="88">
        <v>297</v>
      </c>
      <c r="AE8"/>
      <c r="AF8" s="149" t="s">
        <v>365</v>
      </c>
      <c r="AG8" s="87">
        <v>0.45620437956204379</v>
      </c>
      <c r="AH8" s="150">
        <v>125</v>
      </c>
      <c r="AI8"/>
      <c r="AJ8"/>
      <c r="AK8"/>
      <c r="AL8"/>
      <c r="AM8"/>
      <c r="AN8"/>
      <c r="AO8"/>
      <c r="AP8"/>
      <c r="AQ8"/>
      <c r="AR8"/>
      <c r="AS8"/>
      <c r="AT8"/>
    </row>
    <row r="9" spans="1:46" s="3" customFormat="1" ht="15.75" customHeight="1">
      <c r="A9" s="520"/>
      <c r="B9" s="1"/>
      <c r="D9" s="11"/>
      <c r="E9" s="11"/>
      <c r="G9"/>
      <c r="H9"/>
      <c r="I9"/>
      <c r="N9"/>
      <c r="O9"/>
      <c r="P9" s="2"/>
      <c r="R9" s="496" t="s">
        <v>352</v>
      </c>
      <c r="S9" s="497">
        <f t="shared" si="0"/>
        <v>0.89713322091062397</v>
      </c>
      <c r="T9" s="497">
        <f t="shared" si="0"/>
        <v>9.4435075885328831E-2</v>
      </c>
      <c r="U9" s="498">
        <f>IF($U$2=8, $AB$10, IF($U$2=1, $AB$22, IF($U$2=2, $AB$34, IF($U$2=3, $AB$46, IF($U$2=4, $AB$58, IF($U$2=5, $AB$71, IF($U$2=6, $AB$83, IF($U$2=7, $AB$95, ""))))))))</f>
        <v>266</v>
      </c>
      <c r="V9" s="498">
        <f>IF($U$2=8, $AC$10, IF($U$2=1, $AC$22, IF($U$2=2, $AC$34, IF($U$2=3, $AC$46, IF($U$2=4, $AC$58, IF($U$2=5, $AC$71, IF($U$2=6, $AC$83, IF($U$2=7, $AC$95, ""))))))))</f>
        <v>28</v>
      </c>
      <c r="W9" s="498">
        <f>IF($U$2=8, $AD$10, IF($U$2=1, $AD$22, IF($U$2=2, $AD$34, IF($U$2=3, $AD$46, IF($U$2=4, $AD$58, IF($U$2=5, $AD$71, IF($U$2=6, $AD$83, IF($U$2=7, $AD$95, ""))))))))</f>
        <v>294</v>
      </c>
      <c r="X9"/>
      <c r="Y9"/>
      <c r="Z9" s="324"/>
      <c r="AA9" s="501" t="s">
        <v>351</v>
      </c>
      <c r="AB9" s="277">
        <v>267</v>
      </c>
      <c r="AC9" s="277">
        <v>31</v>
      </c>
      <c r="AD9" s="88">
        <v>298</v>
      </c>
      <c r="AE9"/>
      <c r="AF9" s="149" t="s">
        <v>371</v>
      </c>
      <c r="AG9" s="87">
        <v>0.43795620437956206</v>
      </c>
      <c r="AH9" s="150">
        <v>120</v>
      </c>
      <c r="AI9"/>
      <c r="AJ9"/>
      <c r="AK9"/>
      <c r="AL9"/>
      <c r="AM9"/>
      <c r="AN9"/>
      <c r="AO9"/>
      <c r="AP9"/>
      <c r="AQ9"/>
      <c r="AR9"/>
      <c r="AS9"/>
      <c r="AT9"/>
    </row>
    <row r="10" spans="1:46" s="3" customFormat="1" ht="15.75" customHeight="1">
      <c r="A10" s="520"/>
      <c r="B10" s="1"/>
      <c r="G10"/>
      <c r="H10"/>
      <c r="I10"/>
      <c r="N10"/>
      <c r="O10"/>
      <c r="P10" s="2"/>
      <c r="R10" s="496" t="s">
        <v>351</v>
      </c>
      <c r="S10" s="497">
        <f t="shared" si="0"/>
        <v>0.9005059021922428</v>
      </c>
      <c r="T10" s="497">
        <f t="shared" si="0"/>
        <v>0.1045531197301855</v>
      </c>
      <c r="U10" s="498">
        <f>IF($U$2=8, $AB$9, IF($U$2=1, $AB$21, IF($U$2=2, $AB$33, IF($U$2=3, $AB$45, IF($U$2=4, $AB$57, IF($U$2=5, $AB$70, IF($U$2=6, $AB$82, IF($U$2=7, $AB$94, ""))))))))</f>
        <v>267</v>
      </c>
      <c r="V10" s="498">
        <f>IF($U$2=8, $AC$9, IF($U$2=1, $AC$21, IF($U$2=2, $AC$33, IF($U$2=3, $AC$45, IF($U$2=4, $AC$57, IF($U$2=5, $AC$70, IF($U$2=6, $AC$82, IF($U$2=7, $AC$94, ""))))))))</f>
        <v>31</v>
      </c>
      <c r="W10" s="498">
        <f>IF($U$2=8, $AD$9, IF($U$2=1, $AD$21, IF($U$2=2, $AD$33, IF($U$2=3, $AD$45, IF($U$2=4, $AD$57, IF($U$2=5, $AD$70, IF($U$2=6, $AD$82, IF($U$2=7, $AD$94, ""))))))))</f>
        <v>298</v>
      </c>
      <c r="X10"/>
      <c r="Y10"/>
      <c r="Z10" s="324"/>
      <c r="AA10" s="501" t="s">
        <v>352</v>
      </c>
      <c r="AB10" s="277">
        <v>266</v>
      </c>
      <c r="AC10" s="277">
        <v>28</v>
      </c>
      <c r="AD10" s="88">
        <v>294</v>
      </c>
      <c r="AE10"/>
      <c r="AF10" s="149" t="s">
        <v>369</v>
      </c>
      <c r="AG10" s="87">
        <v>0.37226277372262773</v>
      </c>
      <c r="AH10" s="150">
        <v>102</v>
      </c>
      <c r="AI10"/>
      <c r="AJ10"/>
      <c r="AK10"/>
      <c r="AL10"/>
      <c r="AM10"/>
      <c r="AN10"/>
      <c r="AO10"/>
      <c r="AP10"/>
      <c r="AQ10"/>
      <c r="AR10"/>
      <c r="AS10"/>
      <c r="AT10"/>
    </row>
    <row r="11" spans="1:46" s="3" customFormat="1" ht="15.75" customHeight="1">
      <c r="A11" s="520"/>
      <c r="B11" s="1"/>
      <c r="G11"/>
      <c r="H11"/>
      <c r="I11"/>
      <c r="N11"/>
      <c r="O11"/>
      <c r="P11" s="2"/>
      <c r="R11" s="496" t="s">
        <v>350</v>
      </c>
      <c r="S11" s="497">
        <f t="shared" si="0"/>
        <v>0.91062394603709951</v>
      </c>
      <c r="T11" s="497">
        <f t="shared" si="0"/>
        <v>9.1062394603709948E-2</v>
      </c>
      <c r="U11" s="498">
        <f>IF($U$2=8, $AB$8, IF($U$2=1, $AB$20, IF($U$2=2, $AB$32, IF($U$2=3, $AB$44, IF($U$2=4, $AB$56, IF($U$2=5, $AB$69, IF($U$2=6, $AB$81, IF($U$2=7, $AB$93, ""))))))))</f>
        <v>270</v>
      </c>
      <c r="V11" s="498">
        <f>IF($U$2=8, $AC$8, IF($U$2=1, $AC$20, IF($U$2=2, $AC$32, IF($U$2=3, $AC$44, IF($U$2=4, $AC$56, IF($U$2=5, $AC$69, IF($U$2=6, $AC$81, IF($U$2=7, $AC$93, ""))))))))</f>
        <v>27</v>
      </c>
      <c r="W11" s="498">
        <f>IF($U$2=8, $AD$8, IF($U$2=1, $AD$20, IF($U$2=2, $AD$32, IF($U$2=3, $AD$44, IF($U$2=4, $AD$56, IF($U$2=5, $AD$69, IF($U$2=6, $AD$81, IF($U$2=7, $AD$93, ""))))))))</f>
        <v>297</v>
      </c>
      <c r="X11"/>
      <c r="Y11"/>
      <c r="Z11" s="324"/>
      <c r="AA11" s="501" t="s">
        <v>353</v>
      </c>
      <c r="AB11" s="277">
        <v>113</v>
      </c>
      <c r="AC11" s="277">
        <v>182</v>
      </c>
      <c r="AD11" s="88">
        <v>295</v>
      </c>
      <c r="AE11"/>
      <c r="AF11" s="149" t="s">
        <v>370</v>
      </c>
      <c r="AG11" s="87">
        <v>0.34306569343065696</v>
      </c>
      <c r="AH11" s="150">
        <v>94</v>
      </c>
      <c r="AI11"/>
      <c r="AJ11"/>
      <c r="AK11"/>
      <c r="AL11"/>
      <c r="AM11"/>
      <c r="AN11"/>
      <c r="AO11"/>
      <c r="AP11"/>
      <c r="AQ11"/>
      <c r="AR11"/>
      <c r="AS11"/>
      <c r="AT11"/>
    </row>
    <row r="12" spans="1:46" s="3" customFormat="1" ht="15.75" customHeight="1">
      <c r="A12" s="516"/>
      <c r="B12" s="1"/>
      <c r="G12"/>
      <c r="H12"/>
      <c r="I12"/>
      <c r="N12"/>
      <c r="O12"/>
      <c r="P12" s="2"/>
      <c r="R12" s="52"/>
      <c r="S12" s="52"/>
      <c r="T12" s="52"/>
      <c r="U12" s="52"/>
      <c r="V12" s="52"/>
      <c r="W12" s="52"/>
      <c r="X12"/>
      <c r="Y12"/>
      <c r="Z12" s="324"/>
      <c r="AA12" s="501" t="s">
        <v>354</v>
      </c>
      <c r="AB12" s="277">
        <v>199</v>
      </c>
      <c r="AC12" s="277">
        <v>95</v>
      </c>
      <c r="AD12" s="88">
        <v>294</v>
      </c>
      <c r="AE12"/>
      <c r="AF12" s="149" t="s">
        <v>367</v>
      </c>
      <c r="AG12" s="87">
        <v>0.19343065693430658</v>
      </c>
      <c r="AH12" s="150">
        <v>53</v>
      </c>
      <c r="AI12"/>
      <c r="AJ12"/>
      <c r="AK12"/>
      <c r="AL12"/>
      <c r="AM12"/>
      <c r="AN12"/>
      <c r="AO12"/>
      <c r="AP12"/>
      <c r="AQ12"/>
      <c r="AR12"/>
      <c r="AS12"/>
      <c r="AT12"/>
    </row>
    <row r="13" spans="1:46" s="3" customFormat="1" ht="15.75" customHeight="1">
      <c r="A13" s="516"/>
      <c r="B13" s="1"/>
      <c r="G13"/>
      <c r="H13"/>
      <c r="I13"/>
      <c r="N13"/>
      <c r="O13"/>
      <c r="P13" s="2"/>
      <c r="R13" s="72"/>
      <c r="S13" s="49"/>
      <c r="T13" s="49"/>
      <c r="U13" s="2"/>
      <c r="V13" s="132" t="s">
        <v>127</v>
      </c>
      <c r="W13" s="133">
        <f>AVERAGE(W4:W11)</f>
        <v>296.5</v>
      </c>
      <c r="X13"/>
      <c r="Y13"/>
      <c r="Z13" s="324"/>
      <c r="AA13" s="19"/>
      <c r="AB13" s="19"/>
      <c r="AC13" s="502" t="s">
        <v>357</v>
      </c>
      <c r="AD13" s="503">
        <v>296.5</v>
      </c>
      <c r="AE13"/>
      <c r="AF13" s="154" t="s">
        <v>368</v>
      </c>
      <c r="AG13" s="155">
        <v>0.19343065693430658</v>
      </c>
      <c r="AH13" s="156">
        <v>53</v>
      </c>
      <c r="AI13"/>
      <c r="AJ13"/>
      <c r="AK13"/>
      <c r="AL13"/>
      <c r="AM13"/>
      <c r="AN13"/>
      <c r="AO13"/>
      <c r="AP13"/>
      <c r="AQ13"/>
      <c r="AR13"/>
      <c r="AS13"/>
      <c r="AT13"/>
    </row>
    <row r="14" spans="1:46" s="3" customFormat="1" ht="15.75" customHeight="1">
      <c r="A14" s="512"/>
      <c r="B14" s="4"/>
      <c r="C14" s="2"/>
      <c r="D14" s="2"/>
      <c r="E14" s="2"/>
      <c r="F14" s="2"/>
      <c r="G14"/>
      <c r="H14"/>
      <c r="I14"/>
      <c r="N14"/>
      <c r="O14"/>
      <c r="P14" s="2"/>
      <c r="Q14" s="2"/>
      <c r="R14"/>
      <c r="S14"/>
      <c r="U14"/>
      <c r="V14"/>
      <c r="W14"/>
      <c r="X14"/>
      <c r="Y14"/>
      <c r="Z14" s="324"/>
      <c r="AA14" s="324"/>
      <c r="AB14" s="324"/>
      <c r="AC14" s="324"/>
      <c r="AD14" s="324"/>
      <c r="AE14"/>
      <c r="AF14" s="2"/>
      <c r="AG14" s="267" t="s">
        <v>79</v>
      </c>
      <c r="AH14" s="402">
        <v>274</v>
      </c>
      <c r="AI14"/>
      <c r="AJ14"/>
      <c r="AK14"/>
      <c r="AL14"/>
      <c r="AM14"/>
      <c r="AN14"/>
      <c r="AO14"/>
      <c r="AP14"/>
      <c r="AQ14"/>
      <c r="AR14"/>
      <c r="AS14"/>
      <c r="AT14"/>
    </row>
    <row r="15" spans="1:46" ht="17.25" customHeight="1">
      <c r="A15" s="512"/>
      <c r="G15"/>
      <c r="H15"/>
      <c r="I15"/>
      <c r="J15" s="3"/>
      <c r="K15" s="3"/>
      <c r="L15" s="3"/>
      <c r="M15" s="3"/>
      <c r="N15"/>
      <c r="O15"/>
      <c r="R15" t="s">
        <v>92</v>
      </c>
      <c r="S15"/>
      <c r="T15" s="3"/>
      <c r="U15"/>
      <c r="V15"/>
      <c r="W15"/>
      <c r="X15"/>
      <c r="Y15"/>
      <c r="Z15" s="324">
        <v>1</v>
      </c>
      <c r="AA15" s="127" t="s">
        <v>355</v>
      </c>
      <c r="AB15" s="65"/>
      <c r="AC15" s="65"/>
      <c r="AE15"/>
      <c r="AI15"/>
      <c r="AJ15"/>
      <c r="AK15"/>
      <c r="AL15"/>
      <c r="AM15"/>
      <c r="AN15"/>
      <c r="AO15"/>
      <c r="AP15"/>
      <c r="AQ15"/>
      <c r="AR15"/>
      <c r="AS15"/>
      <c r="AT15"/>
    </row>
    <row r="16" spans="1:46" ht="15" customHeight="1">
      <c r="A16" s="512"/>
      <c r="G16"/>
      <c r="H16"/>
      <c r="I16"/>
      <c r="J16" s="3"/>
      <c r="K16" s="3"/>
      <c r="L16" s="3"/>
      <c r="M16" s="3"/>
      <c r="N16"/>
      <c r="O16"/>
      <c r="R16" s="86" t="s">
        <v>520</v>
      </c>
      <c r="S16" s="86">
        <v>8</v>
      </c>
      <c r="T16" s="1"/>
      <c r="U16"/>
      <c r="V16"/>
      <c r="W16"/>
      <c r="X16"/>
      <c r="Y16"/>
      <c r="Z16" s="324"/>
      <c r="AA16" s="417" t="s">
        <v>90</v>
      </c>
      <c r="AB16" s="415" t="s">
        <v>91</v>
      </c>
      <c r="AC16" s="415" t="s">
        <v>97</v>
      </c>
      <c r="AD16" s="416" t="s">
        <v>356</v>
      </c>
      <c r="AE16"/>
      <c r="AI16"/>
      <c r="AJ16"/>
      <c r="AK16"/>
      <c r="AL16"/>
      <c r="AM16"/>
      <c r="AN16"/>
      <c r="AO16"/>
      <c r="AP16"/>
      <c r="AQ16"/>
      <c r="AR16"/>
      <c r="AS16"/>
      <c r="AT16"/>
    </row>
    <row r="17" spans="1:46" ht="15" customHeight="1">
      <c r="A17" s="512"/>
      <c r="G17"/>
      <c r="H17"/>
      <c r="I17"/>
      <c r="J17" s="3"/>
      <c r="K17" s="3"/>
      <c r="L17" s="3"/>
      <c r="M17" s="3"/>
      <c r="N17"/>
      <c r="O17"/>
      <c r="R17" s="86" t="s">
        <v>296</v>
      </c>
      <c r="S17" s="86">
        <v>1</v>
      </c>
      <c r="T17" s="1"/>
      <c r="U17"/>
      <c r="V17"/>
      <c r="W17"/>
      <c r="X17"/>
      <c r="Y17"/>
      <c r="Z17" s="324"/>
      <c r="AA17" s="501" t="s">
        <v>347</v>
      </c>
      <c r="AB17" s="277">
        <v>165</v>
      </c>
      <c r="AC17" s="277">
        <v>22</v>
      </c>
      <c r="AD17" s="88">
        <v>187</v>
      </c>
      <c r="AE17"/>
      <c r="AF17" s="391" t="s">
        <v>372</v>
      </c>
      <c r="AG17" s="392" t="s">
        <v>83</v>
      </c>
      <c r="AH17" s="393" t="s">
        <v>75</v>
      </c>
      <c r="AI17"/>
      <c r="AJ17"/>
      <c r="AK17"/>
      <c r="AL17"/>
      <c r="AM17"/>
      <c r="AN17"/>
      <c r="AO17"/>
      <c r="AP17"/>
      <c r="AQ17"/>
      <c r="AR17"/>
      <c r="AS17"/>
      <c r="AT17"/>
    </row>
    <row r="18" spans="1:46" ht="15" customHeight="1">
      <c r="A18" s="512"/>
      <c r="G18"/>
      <c r="H18"/>
      <c r="I18"/>
      <c r="J18" s="3"/>
      <c r="K18" s="3"/>
      <c r="L18" s="3"/>
      <c r="M18" s="3"/>
      <c r="N18"/>
      <c r="O18"/>
      <c r="R18" s="86" t="s">
        <v>512</v>
      </c>
      <c r="S18" s="86">
        <v>3</v>
      </c>
      <c r="T18" s="1"/>
      <c r="U18"/>
      <c r="V18"/>
      <c r="W18"/>
      <c r="X18"/>
      <c r="Y18"/>
      <c r="Z18" s="324"/>
      <c r="AA18" s="501" t="s">
        <v>348</v>
      </c>
      <c r="AB18" s="277">
        <v>171</v>
      </c>
      <c r="AC18" s="277">
        <v>16</v>
      </c>
      <c r="AD18" s="88">
        <v>187</v>
      </c>
      <c r="AE18"/>
      <c r="AF18" s="149" t="s">
        <v>373</v>
      </c>
      <c r="AG18" s="87">
        <v>0.45547945205479451</v>
      </c>
      <c r="AH18" s="150">
        <v>133</v>
      </c>
      <c r="AI18"/>
      <c r="AJ18"/>
      <c r="AK18"/>
      <c r="AL18"/>
      <c r="AM18"/>
      <c r="AN18"/>
      <c r="AO18"/>
      <c r="AP18"/>
      <c r="AQ18"/>
      <c r="AR18"/>
      <c r="AS18"/>
      <c r="AT18"/>
    </row>
    <row r="19" spans="1:46" ht="15" customHeight="1">
      <c r="A19" s="512"/>
      <c r="G19"/>
      <c r="H19"/>
      <c r="I19"/>
      <c r="J19" s="3"/>
      <c r="K19" s="3"/>
      <c r="L19" s="3"/>
      <c r="M19" s="3"/>
      <c r="N19"/>
      <c r="O19"/>
      <c r="R19" s="86" t="s">
        <v>16</v>
      </c>
      <c r="S19" s="86">
        <v>4</v>
      </c>
      <c r="T19" s="1"/>
      <c r="U19"/>
      <c r="V19"/>
      <c r="W19"/>
      <c r="X19"/>
      <c r="Y19"/>
      <c r="Z19" s="324"/>
      <c r="AA19" s="501" t="s">
        <v>349</v>
      </c>
      <c r="AB19" s="277">
        <v>142</v>
      </c>
      <c r="AC19" s="277">
        <v>45</v>
      </c>
      <c r="AD19" s="88">
        <v>187</v>
      </c>
      <c r="AE19"/>
      <c r="AF19" s="149" t="s">
        <v>374</v>
      </c>
      <c r="AG19" s="87">
        <v>0.29452054794520549</v>
      </c>
      <c r="AH19" s="150">
        <v>86</v>
      </c>
      <c r="AI19"/>
      <c r="AJ19"/>
      <c r="AK19"/>
      <c r="AL19"/>
      <c r="AM19"/>
      <c r="AN19"/>
      <c r="AO19"/>
      <c r="AP19"/>
      <c r="AQ19"/>
      <c r="AR19"/>
      <c r="AS19"/>
      <c r="AT19"/>
    </row>
    <row r="20" spans="1:46" ht="15" customHeight="1">
      <c r="A20" s="512"/>
      <c r="C20" s="3"/>
      <c r="D20" s="3"/>
      <c r="E20" s="3"/>
      <c r="F20" s="3"/>
      <c r="G20"/>
      <c r="H20"/>
      <c r="I20"/>
      <c r="J20" s="3"/>
      <c r="K20" s="3"/>
      <c r="L20" s="3"/>
      <c r="M20" s="3"/>
      <c r="N20"/>
      <c r="O20"/>
      <c r="T20" s="1"/>
      <c r="U20"/>
      <c r="V20"/>
      <c r="W20"/>
      <c r="X20"/>
      <c r="Y20"/>
      <c r="Z20" s="324"/>
      <c r="AA20" s="501" t="s">
        <v>350</v>
      </c>
      <c r="AB20" s="277">
        <v>172</v>
      </c>
      <c r="AC20" s="277">
        <v>15</v>
      </c>
      <c r="AD20" s="88">
        <v>187</v>
      </c>
      <c r="AE20"/>
      <c r="AF20" s="149" t="s">
        <v>377</v>
      </c>
      <c r="AG20" s="87">
        <v>0.11643835616438356</v>
      </c>
      <c r="AH20" s="150">
        <v>34</v>
      </c>
      <c r="AI20"/>
      <c r="AJ20"/>
      <c r="AK20"/>
      <c r="AL20"/>
      <c r="AM20"/>
      <c r="AN20"/>
      <c r="AO20"/>
      <c r="AP20"/>
      <c r="AQ20"/>
      <c r="AR20"/>
      <c r="AS20"/>
      <c r="AT20"/>
    </row>
    <row r="21" spans="1:46" ht="15" customHeight="1">
      <c r="A21" s="512"/>
      <c r="C21" s="3"/>
      <c r="D21" s="3"/>
      <c r="E21" s="3"/>
      <c r="F21" s="3"/>
      <c r="G21"/>
      <c r="H21"/>
      <c r="I21"/>
      <c r="J21" s="3"/>
      <c r="K21" s="3"/>
      <c r="L21" s="3"/>
      <c r="M21" s="3"/>
      <c r="N21"/>
      <c r="O21"/>
      <c r="R21" s="86"/>
      <c r="S21" s="86"/>
      <c r="T21" s="1"/>
      <c r="U21"/>
      <c r="V21"/>
      <c r="W21"/>
      <c r="X21"/>
      <c r="Y21"/>
      <c r="Z21" s="324"/>
      <c r="AA21" s="501" t="s">
        <v>351</v>
      </c>
      <c r="AB21" s="277">
        <v>169</v>
      </c>
      <c r="AC21" s="277">
        <v>18</v>
      </c>
      <c r="AD21" s="88">
        <v>187</v>
      </c>
      <c r="AE21"/>
      <c r="AF21" s="149" t="s">
        <v>0</v>
      </c>
      <c r="AG21" s="87">
        <v>4.7945205479452052E-2</v>
      </c>
      <c r="AH21" s="150">
        <v>14</v>
      </c>
      <c r="AI21"/>
      <c r="AJ21"/>
      <c r="AK21"/>
      <c r="AL21"/>
      <c r="AM21"/>
      <c r="AN21"/>
      <c r="AO21"/>
      <c r="AP21"/>
      <c r="AQ21"/>
      <c r="AR21"/>
      <c r="AS21"/>
      <c r="AT21"/>
    </row>
    <row r="22" spans="1:46" ht="25.2" customHeight="1">
      <c r="A22" s="512"/>
      <c r="C22" s="3"/>
      <c r="D22" s="3"/>
      <c r="E22" s="3"/>
      <c r="F22" s="3"/>
      <c r="G22"/>
      <c r="H22"/>
      <c r="I22"/>
      <c r="J22" s="3"/>
      <c r="K22" s="3"/>
      <c r="L22" s="3"/>
      <c r="M22" s="3"/>
      <c r="N22"/>
      <c r="O22"/>
      <c r="R22" s="86"/>
      <c r="S22" s="84"/>
      <c r="T22" s="4"/>
      <c r="X22"/>
      <c r="Y22"/>
      <c r="Z22" s="324"/>
      <c r="AA22" s="501" t="s">
        <v>352</v>
      </c>
      <c r="AB22" s="277">
        <v>169</v>
      </c>
      <c r="AC22" s="277">
        <v>16</v>
      </c>
      <c r="AD22" s="88">
        <v>185</v>
      </c>
      <c r="AE22"/>
      <c r="AF22" s="149" t="s">
        <v>375</v>
      </c>
      <c r="AG22" s="87">
        <v>4.1095890410958902E-2</v>
      </c>
      <c r="AH22" s="150">
        <v>12</v>
      </c>
      <c r="AI22"/>
      <c r="AJ22"/>
      <c r="AK22"/>
      <c r="AL22"/>
      <c r="AM22"/>
      <c r="AN22"/>
      <c r="AO22"/>
      <c r="AP22"/>
      <c r="AQ22"/>
      <c r="AR22"/>
      <c r="AS22"/>
      <c r="AT22"/>
    </row>
    <row r="23" spans="1:46" ht="25.2" customHeight="1">
      <c r="A23" s="512"/>
      <c r="C23" s="3"/>
      <c r="D23" s="3"/>
      <c r="E23" s="3"/>
      <c r="F23" s="3"/>
      <c r="G23" s="3"/>
      <c r="H23" s="3"/>
      <c r="I23" s="3"/>
      <c r="J23" s="3"/>
      <c r="K23" s="3"/>
      <c r="L23" s="3"/>
      <c r="M23" s="3"/>
      <c r="N23" s="3"/>
      <c r="O23" s="3"/>
      <c r="R23" s="86"/>
      <c r="S23" s="84"/>
      <c r="T23" s="4"/>
      <c r="X23"/>
      <c r="Y23"/>
      <c r="Z23" s="324"/>
      <c r="AA23" s="501" t="s">
        <v>353</v>
      </c>
      <c r="AB23" s="277">
        <v>68</v>
      </c>
      <c r="AC23" s="277">
        <v>118</v>
      </c>
      <c r="AD23" s="88">
        <v>186</v>
      </c>
      <c r="AE23"/>
      <c r="AF23" s="149" t="s">
        <v>378</v>
      </c>
      <c r="AG23" s="87">
        <v>2.7397260273972601E-2</v>
      </c>
      <c r="AH23" s="150">
        <v>8</v>
      </c>
      <c r="AI23"/>
      <c r="AJ23"/>
      <c r="AK23"/>
      <c r="AL23"/>
      <c r="AM23"/>
      <c r="AN23"/>
      <c r="AO23"/>
      <c r="AP23"/>
      <c r="AQ23"/>
      <c r="AR23"/>
      <c r="AS23"/>
      <c r="AT23"/>
    </row>
    <row r="24" spans="1:46">
      <c r="A24" s="512"/>
      <c r="C24" s="3"/>
      <c r="D24" s="3"/>
      <c r="E24" s="3"/>
      <c r="F24" s="3"/>
      <c r="G24" s="3"/>
      <c r="H24" s="3"/>
      <c r="I24" s="3"/>
      <c r="J24" s="3"/>
      <c r="K24" s="3"/>
      <c r="L24" s="3"/>
      <c r="M24" s="3"/>
      <c r="N24" s="3"/>
      <c r="O24" s="3"/>
      <c r="R24"/>
      <c r="X24"/>
      <c r="Y24"/>
      <c r="Z24" s="324"/>
      <c r="AA24" s="501" t="s">
        <v>354</v>
      </c>
      <c r="AB24" s="277">
        <v>142</v>
      </c>
      <c r="AC24" s="277">
        <v>43</v>
      </c>
      <c r="AD24" s="88">
        <v>185</v>
      </c>
      <c r="AE24"/>
      <c r="AF24" s="154" t="s">
        <v>376</v>
      </c>
      <c r="AG24" s="155">
        <v>1.7123287671232876E-2</v>
      </c>
      <c r="AH24" s="156">
        <v>5</v>
      </c>
      <c r="AI24"/>
      <c r="AJ24"/>
      <c r="AK24"/>
      <c r="AL24"/>
      <c r="AM24"/>
      <c r="AN24"/>
      <c r="AO24"/>
      <c r="AP24"/>
      <c r="AQ24"/>
      <c r="AR24"/>
      <c r="AS24"/>
      <c r="AT24"/>
    </row>
    <row r="25" spans="1:46" ht="6.75" customHeight="1">
      <c r="A25" s="512"/>
      <c r="C25" s="3"/>
      <c r="D25" s="3"/>
      <c r="E25" s="3"/>
      <c r="F25" s="3"/>
      <c r="G25" s="3"/>
      <c r="H25" s="3"/>
      <c r="I25" s="3"/>
      <c r="J25" s="3"/>
      <c r="K25" s="3"/>
      <c r="L25" s="3"/>
      <c r="M25" s="3"/>
      <c r="N25" s="3"/>
      <c r="O25" s="3"/>
      <c r="R25"/>
      <c r="X25"/>
      <c r="Y25"/>
      <c r="Z25" s="324"/>
      <c r="AC25" s="502" t="s">
        <v>357</v>
      </c>
      <c r="AD25" s="503">
        <v>186.375</v>
      </c>
      <c r="AE25"/>
      <c r="AF25" s="4"/>
      <c r="AG25" s="373" t="s">
        <v>79</v>
      </c>
      <c r="AH25" s="4">
        <v>292</v>
      </c>
      <c r="AI25"/>
      <c r="AJ25"/>
      <c r="AK25"/>
      <c r="AL25"/>
      <c r="AM25"/>
      <c r="AN25"/>
      <c r="AO25"/>
      <c r="AP25"/>
      <c r="AQ25"/>
      <c r="AR25"/>
      <c r="AS25"/>
      <c r="AT25"/>
    </row>
    <row r="26" spans="1:46" ht="15" customHeight="1">
      <c r="A26" s="512"/>
      <c r="C26" s="3"/>
      <c r="D26" s="3"/>
      <c r="E26" s="3"/>
      <c r="F26" s="3"/>
      <c r="G26" s="595" t="s">
        <v>363</v>
      </c>
      <c r="H26" s="595"/>
      <c r="I26" s="3"/>
      <c r="J26" s="595" t="s">
        <v>372</v>
      </c>
      <c r="K26" s="595"/>
      <c r="L26" s="595"/>
      <c r="M26" s="3"/>
      <c r="N26" s="3"/>
      <c r="O26" s="3"/>
      <c r="R26"/>
      <c r="X26"/>
      <c r="Y26"/>
      <c r="Z26" s="324"/>
      <c r="AA26" s="324"/>
      <c r="AB26" s="324"/>
      <c r="AC26" s="324"/>
      <c r="AD26" s="324"/>
      <c r="AE26"/>
      <c r="AI26"/>
      <c r="AJ26"/>
      <c r="AK26"/>
      <c r="AL26"/>
      <c r="AM26"/>
      <c r="AN26"/>
      <c r="AO26"/>
      <c r="AP26"/>
      <c r="AQ26"/>
      <c r="AR26"/>
      <c r="AS26"/>
      <c r="AT26"/>
    </row>
    <row r="27" spans="1:46" ht="15" customHeight="1">
      <c r="A27" s="512"/>
      <c r="C27" s="3"/>
      <c r="D27"/>
      <c r="E27" s="3"/>
      <c r="F27" s="3"/>
      <c r="G27" s="595"/>
      <c r="H27" s="595"/>
      <c r="I27" s="3"/>
      <c r="J27" s="595"/>
      <c r="K27" s="595"/>
      <c r="L27" s="595"/>
      <c r="M27" s="3"/>
      <c r="N27" s="3"/>
      <c r="O27" s="3"/>
      <c r="R27"/>
      <c r="X27"/>
      <c r="Y27"/>
      <c r="Z27" s="324">
        <v>2</v>
      </c>
      <c r="AA27" s="127" t="s">
        <v>361</v>
      </c>
      <c r="AB27" s="65"/>
      <c r="AC27" s="65"/>
      <c r="AE27"/>
      <c r="AK27"/>
      <c r="AL27"/>
      <c r="AM27"/>
      <c r="AN27"/>
      <c r="AO27"/>
      <c r="AP27"/>
      <c r="AQ27"/>
      <c r="AR27"/>
      <c r="AS27"/>
      <c r="AT27"/>
    </row>
    <row r="28" spans="1:46" ht="15" customHeight="1">
      <c r="A28" s="512"/>
      <c r="C28" s="3"/>
      <c r="D28" s="3"/>
      <c r="E28" s="3"/>
      <c r="F28" s="3"/>
      <c r="G28" s="460" t="str">
        <f>AF6</f>
        <v>Socioeconomic status and class</v>
      </c>
      <c r="H28" s="311">
        <f>AG6</f>
        <v>0.5</v>
      </c>
      <c r="I28" s="3"/>
      <c r="J28" s="594" t="str">
        <f>AF18</f>
        <v>Talking with friends</v>
      </c>
      <c r="K28" s="594"/>
      <c r="L28" s="363">
        <f>AG18</f>
        <v>0.45547945205479451</v>
      </c>
      <c r="M28" s="3"/>
      <c r="N28" s="3"/>
      <c r="O28" s="3"/>
      <c r="R28"/>
      <c r="X28"/>
      <c r="Y28"/>
      <c r="Z28" s="324"/>
      <c r="AA28" s="128" t="s">
        <v>90</v>
      </c>
      <c r="AB28" s="137" t="s">
        <v>91</v>
      </c>
      <c r="AC28" s="137" t="s">
        <v>97</v>
      </c>
      <c r="AD28" s="372" t="s">
        <v>356</v>
      </c>
      <c r="AE28"/>
      <c r="AK28"/>
      <c r="AL28"/>
      <c r="AM28"/>
      <c r="AN28"/>
      <c r="AO28"/>
      <c r="AP28"/>
      <c r="AQ28"/>
      <c r="AR28"/>
      <c r="AS28"/>
      <c r="AT28"/>
    </row>
    <row r="29" spans="1:46" ht="15" customHeight="1">
      <c r="A29" s="512"/>
      <c r="C29" s="3"/>
      <c r="D29" s="3"/>
      <c r="E29" s="3"/>
      <c r="F29" s="3"/>
      <c r="G29" s="461" t="str">
        <f t="shared" ref="G29:H30" si="1">AF7</f>
        <v>Race and ethnicity</v>
      </c>
      <c r="H29" s="312">
        <f t="shared" si="1"/>
        <v>0.46715328467153283</v>
      </c>
      <c r="I29" s="3"/>
      <c r="J29" s="593" t="str">
        <f t="shared" ref="J29:J30" si="2">AF19</f>
        <v>In class</v>
      </c>
      <c r="K29" s="593"/>
      <c r="L29" s="459">
        <f t="shared" ref="L29:L30" si="3">AG19</f>
        <v>0.29452054794520549</v>
      </c>
      <c r="M29" s="3"/>
      <c r="N29" s="3"/>
      <c r="O29" s="3"/>
      <c r="R29"/>
      <c r="X29"/>
      <c r="Y29"/>
      <c r="Z29" s="324"/>
      <c r="AA29" s="501" t="s">
        <v>347</v>
      </c>
      <c r="AB29" s="277">
        <v>9</v>
      </c>
      <c r="AC29" s="277">
        <v>3</v>
      </c>
      <c r="AD29" s="88">
        <v>12</v>
      </c>
      <c r="AE29"/>
      <c r="AF29"/>
      <c r="AG29"/>
      <c r="AK29"/>
      <c r="AL29"/>
      <c r="AM29"/>
      <c r="AN29"/>
      <c r="AO29"/>
      <c r="AP29"/>
      <c r="AQ29"/>
      <c r="AR29"/>
      <c r="AS29"/>
      <c r="AT29"/>
    </row>
    <row r="30" spans="1:46" ht="15" customHeight="1">
      <c r="A30" s="512"/>
      <c r="C30" s="3"/>
      <c r="D30" s="3"/>
      <c r="E30" s="3"/>
      <c r="F30" s="3"/>
      <c r="G30" s="460" t="str">
        <f t="shared" si="1"/>
        <v>Sexual orientation</v>
      </c>
      <c r="H30" s="311">
        <f t="shared" si="1"/>
        <v>0.45620437956204379</v>
      </c>
      <c r="I30" s="3"/>
      <c r="J30" s="594" t="str">
        <f t="shared" si="2"/>
        <v>Campus events</v>
      </c>
      <c r="K30" s="594"/>
      <c r="L30" s="363">
        <f t="shared" si="3"/>
        <v>0.11643835616438356</v>
      </c>
      <c r="M30" s="3"/>
      <c r="N30" s="3"/>
      <c r="O30" s="3"/>
      <c r="R30"/>
      <c r="X30"/>
      <c r="Y30"/>
      <c r="Z30" s="324"/>
      <c r="AA30" s="501" t="s">
        <v>348</v>
      </c>
      <c r="AB30" s="277">
        <v>8</v>
      </c>
      <c r="AC30" s="277">
        <v>4</v>
      </c>
      <c r="AD30" s="88">
        <v>12</v>
      </c>
      <c r="AE30"/>
      <c r="AF30"/>
      <c r="AG30"/>
      <c r="AK30"/>
      <c r="AL30"/>
      <c r="AM30"/>
      <c r="AN30"/>
      <c r="AO30"/>
      <c r="AP30"/>
      <c r="AQ30"/>
      <c r="AR30"/>
      <c r="AS30"/>
      <c r="AT30"/>
    </row>
    <row r="31" spans="1:46" ht="18.75" customHeight="1">
      <c r="A31" s="512"/>
      <c r="C31" s="3"/>
      <c r="D31" s="3"/>
      <c r="E31" s="3"/>
      <c r="F31" s="3"/>
      <c r="G31" s="309" t="s">
        <v>79</v>
      </c>
      <c r="H31" s="308">
        <f>AH14</f>
        <v>274</v>
      </c>
      <c r="I31" s="3"/>
      <c r="J31" s="3"/>
      <c r="K31" s="309" t="s">
        <v>79</v>
      </c>
      <c r="L31" s="308">
        <f>AH25</f>
        <v>292</v>
      </c>
      <c r="M31" s="3"/>
      <c r="N31" s="3"/>
      <c r="O31" s="3"/>
      <c r="R31"/>
      <c r="X31"/>
      <c r="Y31"/>
      <c r="Z31" s="324"/>
      <c r="AA31" s="501" t="s">
        <v>349</v>
      </c>
      <c r="AB31" s="277">
        <v>6</v>
      </c>
      <c r="AC31" s="277">
        <v>6</v>
      </c>
      <c r="AD31" s="88">
        <v>12</v>
      </c>
      <c r="AE31"/>
      <c r="AF31"/>
      <c r="AG31"/>
      <c r="AK31"/>
      <c r="AL31"/>
      <c r="AM31"/>
      <c r="AN31"/>
      <c r="AO31"/>
      <c r="AP31"/>
      <c r="AQ31"/>
      <c r="AR31"/>
      <c r="AS31"/>
      <c r="AT31"/>
    </row>
    <row r="32" spans="1:46" ht="15" customHeight="1">
      <c r="C32" s="3"/>
      <c r="D32" s="3"/>
      <c r="E32" s="3"/>
      <c r="F32" s="3"/>
      <c r="G32" s="3"/>
      <c r="H32" s="3"/>
      <c r="I32" s="3"/>
      <c r="J32" s="3"/>
      <c r="K32" s="3"/>
      <c r="L32" s="3"/>
      <c r="M32" s="3"/>
      <c r="N32" s="3"/>
      <c r="O32" s="3"/>
      <c r="R32"/>
      <c r="X32"/>
      <c r="Y32"/>
      <c r="Z32" s="324"/>
      <c r="AA32" s="501" t="s">
        <v>350</v>
      </c>
      <c r="AB32" s="277">
        <v>9</v>
      </c>
      <c r="AC32" s="277">
        <v>3</v>
      </c>
      <c r="AD32" s="88">
        <v>12</v>
      </c>
      <c r="AE32"/>
      <c r="AF32"/>
      <c r="AG32"/>
      <c r="AK32"/>
      <c r="AL32"/>
      <c r="AM32"/>
      <c r="AN32"/>
      <c r="AO32"/>
      <c r="AP32"/>
      <c r="AQ32"/>
      <c r="AR32"/>
      <c r="AS32"/>
      <c r="AT32"/>
    </row>
    <row r="33" spans="3:46" ht="15" customHeight="1">
      <c r="C33" s="3"/>
      <c r="D33" s="3"/>
      <c r="E33" s="3"/>
      <c r="F33" s="3"/>
      <c r="G33" s="3"/>
      <c r="H33" s="3"/>
      <c r="I33" s="3"/>
      <c r="J33" s="3"/>
      <c r="K33" s="3"/>
      <c r="L33" s="3"/>
      <c r="M33" s="3"/>
      <c r="N33" s="3"/>
      <c r="O33" s="3"/>
      <c r="R33"/>
      <c r="S33"/>
      <c r="T33" s="3"/>
      <c r="U33"/>
      <c r="V33"/>
      <c r="W33"/>
      <c r="X33"/>
      <c r="Y33"/>
      <c r="Z33" s="324"/>
      <c r="AA33" s="501" t="s">
        <v>351</v>
      </c>
      <c r="AB33" s="277">
        <v>8</v>
      </c>
      <c r="AC33" s="277">
        <v>4</v>
      </c>
      <c r="AD33" s="88">
        <v>12</v>
      </c>
      <c r="AE33"/>
      <c r="AF33"/>
      <c r="AG33"/>
      <c r="AK33"/>
      <c r="AL33"/>
      <c r="AM33"/>
      <c r="AN33"/>
      <c r="AO33"/>
      <c r="AP33"/>
      <c r="AQ33"/>
      <c r="AR33"/>
      <c r="AS33"/>
      <c r="AT33"/>
    </row>
    <row r="34" spans="3:46" ht="15" customHeight="1">
      <c r="C34" s="3"/>
      <c r="D34" s="3"/>
      <c r="E34" s="3"/>
      <c r="F34" s="3"/>
      <c r="G34" s="3"/>
      <c r="H34" s="3"/>
      <c r="I34" s="3"/>
      <c r="J34" s="3"/>
      <c r="K34" s="3"/>
      <c r="L34" s="3"/>
      <c r="M34" s="3"/>
      <c r="N34" s="3"/>
      <c r="O34" s="3"/>
      <c r="R34"/>
      <c r="S34"/>
      <c r="T34" s="3"/>
      <c r="U34"/>
      <c r="V34"/>
      <c r="W34"/>
      <c r="X34"/>
      <c r="Y34"/>
      <c r="Z34" s="324"/>
      <c r="AA34" s="501" t="s">
        <v>352</v>
      </c>
      <c r="AB34" s="277">
        <v>8</v>
      </c>
      <c r="AC34" s="277">
        <v>4</v>
      </c>
      <c r="AD34" s="88">
        <v>12</v>
      </c>
      <c r="AE34"/>
      <c r="AF34"/>
      <c r="AG34"/>
      <c r="AK34"/>
      <c r="AL34"/>
      <c r="AM34"/>
      <c r="AN34"/>
      <c r="AO34"/>
      <c r="AP34"/>
      <c r="AQ34"/>
      <c r="AR34"/>
      <c r="AS34"/>
      <c r="AT34"/>
    </row>
    <row r="35" spans="3:46" ht="15" customHeight="1">
      <c r="C35" s="3"/>
      <c r="D35" s="3"/>
      <c r="E35" s="3"/>
      <c r="F35" s="3"/>
      <c r="G35" s="3"/>
      <c r="H35" s="3"/>
      <c r="I35" s="3"/>
      <c r="J35" s="3"/>
      <c r="K35" s="3"/>
      <c r="L35" s="3"/>
      <c r="M35" s="3"/>
      <c r="N35" s="3"/>
      <c r="O35" s="3"/>
      <c r="R35"/>
      <c r="S35"/>
      <c r="T35" s="3"/>
      <c r="U35"/>
      <c r="V35"/>
      <c r="W35"/>
      <c r="X35"/>
      <c r="Y35"/>
      <c r="Z35" s="324"/>
      <c r="AA35" s="501" t="s">
        <v>353</v>
      </c>
      <c r="AB35" s="277">
        <v>4</v>
      </c>
      <c r="AC35" s="277">
        <v>8</v>
      </c>
      <c r="AD35" s="88">
        <v>12</v>
      </c>
      <c r="AE35"/>
      <c r="AF35"/>
      <c r="AG35"/>
      <c r="AK35"/>
      <c r="AL35"/>
      <c r="AM35"/>
      <c r="AN35"/>
      <c r="AO35"/>
      <c r="AP35"/>
      <c r="AQ35"/>
      <c r="AR35"/>
      <c r="AS35"/>
      <c r="AT35"/>
    </row>
    <row r="36" spans="3:46" ht="15" customHeight="1">
      <c r="C36" s="3"/>
      <c r="D36" s="3"/>
      <c r="E36" s="3"/>
      <c r="F36" s="3"/>
      <c r="G36" s="3"/>
      <c r="H36" s="3"/>
      <c r="I36" s="3"/>
      <c r="J36" s="3"/>
      <c r="K36" s="3"/>
      <c r="L36" s="3"/>
      <c r="M36" s="3"/>
      <c r="N36" s="3"/>
      <c r="O36" s="3"/>
      <c r="R36"/>
      <c r="S36"/>
      <c r="T36" s="3"/>
      <c r="U36"/>
      <c r="V36"/>
      <c r="W36"/>
      <c r="X36"/>
      <c r="Y36"/>
      <c r="Z36" s="324"/>
      <c r="AA36" s="501" t="s">
        <v>354</v>
      </c>
      <c r="AB36" s="277">
        <v>3</v>
      </c>
      <c r="AC36" s="277">
        <v>9</v>
      </c>
      <c r="AD36" s="88">
        <v>12</v>
      </c>
      <c r="AE36"/>
      <c r="AF36"/>
      <c r="AG36"/>
      <c r="AK36"/>
      <c r="AL36"/>
      <c r="AM36"/>
      <c r="AN36"/>
      <c r="AO36"/>
      <c r="AP36"/>
      <c r="AQ36"/>
      <c r="AR36"/>
      <c r="AS36"/>
      <c r="AT36"/>
    </row>
    <row r="37" spans="3:46" ht="15" customHeight="1">
      <c r="C37" s="3"/>
      <c r="D37" s="3"/>
      <c r="E37" s="3"/>
      <c r="F37" s="3"/>
      <c r="G37" s="3"/>
      <c r="H37" s="3"/>
      <c r="I37" s="3"/>
      <c r="J37" s="3"/>
      <c r="K37" s="3"/>
      <c r="L37" s="3"/>
      <c r="M37" s="3"/>
      <c r="N37" s="3"/>
      <c r="O37" s="3"/>
      <c r="R37"/>
      <c r="X37"/>
      <c r="Y37"/>
      <c r="Z37" s="324"/>
      <c r="AA37" s="324"/>
      <c r="AB37" s="324"/>
      <c r="AC37" s="502" t="s">
        <v>357</v>
      </c>
      <c r="AD37" s="503">
        <v>12</v>
      </c>
      <c r="AE37"/>
      <c r="AF37"/>
      <c r="AG37"/>
      <c r="AK37"/>
      <c r="AL37"/>
      <c r="AM37"/>
      <c r="AN37"/>
      <c r="AO37"/>
      <c r="AP37"/>
      <c r="AQ37"/>
      <c r="AR37"/>
      <c r="AS37"/>
      <c r="AT37"/>
    </row>
    <row r="38" spans="3:46" ht="15" customHeight="1">
      <c r="R38"/>
      <c r="X38"/>
      <c r="Y38"/>
      <c r="Z38" s="324"/>
      <c r="AE38"/>
      <c r="AF38"/>
      <c r="AG38"/>
      <c r="AK38"/>
      <c r="AL38"/>
      <c r="AM38"/>
      <c r="AN38"/>
      <c r="AO38"/>
      <c r="AP38"/>
      <c r="AQ38"/>
      <c r="AR38"/>
      <c r="AS38"/>
      <c r="AT38"/>
    </row>
    <row r="39" spans="3:46" ht="15" customHeight="1">
      <c r="C39" s="22"/>
      <c r="D39" s="22"/>
      <c r="E39" s="22"/>
      <c r="F39" s="22"/>
      <c r="R39"/>
      <c r="X39"/>
      <c r="Y39"/>
      <c r="Z39" s="324">
        <v>3</v>
      </c>
      <c r="AA39" s="127" t="s">
        <v>358</v>
      </c>
      <c r="AB39" s="504"/>
      <c r="AC39" s="505"/>
      <c r="AE39"/>
      <c r="AF39"/>
      <c r="AG39"/>
      <c r="AK39"/>
      <c r="AL39"/>
      <c r="AM39"/>
      <c r="AN39"/>
      <c r="AO39"/>
      <c r="AP39"/>
      <c r="AQ39"/>
      <c r="AR39"/>
      <c r="AS39"/>
      <c r="AT39"/>
    </row>
    <row r="40" spans="3:46" ht="15" customHeight="1">
      <c r="R40"/>
      <c r="X40"/>
      <c r="Y40"/>
      <c r="Z40" s="324"/>
      <c r="AA40" s="128" t="s">
        <v>90</v>
      </c>
      <c r="AB40" s="137" t="s">
        <v>91</v>
      </c>
      <c r="AC40" s="137" t="s">
        <v>97</v>
      </c>
      <c r="AD40" s="137" t="s">
        <v>356</v>
      </c>
      <c r="AE40"/>
      <c r="AF40"/>
      <c r="AG40"/>
      <c r="AK40"/>
      <c r="AL40"/>
      <c r="AM40"/>
      <c r="AN40"/>
      <c r="AO40"/>
      <c r="AP40"/>
      <c r="AQ40"/>
      <c r="AR40"/>
      <c r="AS40"/>
      <c r="AT40"/>
    </row>
    <row r="41" spans="3:46" ht="15" customHeight="1">
      <c r="R41"/>
      <c r="X41"/>
      <c r="Y41"/>
      <c r="Z41" s="324"/>
      <c r="AA41" s="501" t="s">
        <v>347</v>
      </c>
      <c r="AB41" s="277">
        <v>25</v>
      </c>
      <c r="AC41" s="277">
        <v>7</v>
      </c>
      <c r="AD41" s="88">
        <v>32</v>
      </c>
      <c r="AE41"/>
      <c r="AF41"/>
      <c r="AG41"/>
      <c r="AK41"/>
      <c r="AL41"/>
      <c r="AM41"/>
      <c r="AN41"/>
      <c r="AO41"/>
      <c r="AP41"/>
      <c r="AQ41"/>
      <c r="AR41"/>
      <c r="AS41"/>
      <c r="AT41"/>
    </row>
    <row r="42" spans="3:46" ht="15" customHeight="1">
      <c r="R42"/>
      <c r="X42"/>
      <c r="Y42"/>
      <c r="Z42" s="324"/>
      <c r="AA42" s="501" t="s">
        <v>348</v>
      </c>
      <c r="AB42" s="277">
        <v>24</v>
      </c>
      <c r="AC42" s="277">
        <v>8</v>
      </c>
      <c r="AD42" s="88">
        <v>32</v>
      </c>
      <c r="AE42"/>
      <c r="AF42"/>
      <c r="AG42"/>
      <c r="AK42"/>
      <c r="AL42"/>
      <c r="AM42"/>
      <c r="AN42"/>
      <c r="AO42"/>
      <c r="AP42"/>
      <c r="AQ42"/>
      <c r="AR42"/>
      <c r="AS42"/>
      <c r="AT42"/>
    </row>
    <row r="43" spans="3:46" ht="15" customHeight="1">
      <c r="H43" s="2" t="s">
        <v>222</v>
      </c>
      <c r="R43"/>
      <c r="X43"/>
      <c r="Y43"/>
      <c r="Z43" s="324"/>
      <c r="AA43" s="501" t="s">
        <v>349</v>
      </c>
      <c r="AB43" s="277">
        <v>21</v>
      </c>
      <c r="AC43" s="277">
        <v>11</v>
      </c>
      <c r="AD43" s="88">
        <v>32</v>
      </c>
      <c r="AE43"/>
      <c r="AF43"/>
      <c r="AG43"/>
      <c r="AK43"/>
      <c r="AL43"/>
      <c r="AM43"/>
      <c r="AN43"/>
      <c r="AO43"/>
      <c r="AP43"/>
      <c r="AQ43"/>
      <c r="AR43"/>
      <c r="AS43"/>
      <c r="AT43"/>
    </row>
    <row r="44" spans="3:46" ht="15" customHeight="1">
      <c r="R44"/>
      <c r="X44"/>
      <c r="Y44"/>
      <c r="Z44" s="324"/>
      <c r="AA44" s="501" t="s">
        <v>350</v>
      </c>
      <c r="AB44" s="277">
        <v>26</v>
      </c>
      <c r="AC44" s="277">
        <v>6</v>
      </c>
      <c r="AD44" s="88">
        <v>32</v>
      </c>
      <c r="AE44"/>
      <c r="AF44"/>
      <c r="AG44"/>
      <c r="AK44"/>
      <c r="AL44"/>
      <c r="AM44"/>
      <c r="AN44"/>
      <c r="AO44"/>
      <c r="AP44"/>
      <c r="AQ44"/>
      <c r="AR44"/>
      <c r="AS44"/>
      <c r="AT44"/>
    </row>
    <row r="45" spans="3:46" ht="15" customHeight="1">
      <c r="Q45" s="4"/>
      <c r="R45"/>
      <c r="X45"/>
      <c r="Y45"/>
      <c r="Z45" s="324"/>
      <c r="AA45" s="501" t="s">
        <v>351</v>
      </c>
      <c r="AB45" s="277">
        <v>26</v>
      </c>
      <c r="AC45" s="277">
        <v>6</v>
      </c>
      <c r="AD45" s="88">
        <v>32</v>
      </c>
      <c r="AE45"/>
      <c r="AF45"/>
      <c r="AG45"/>
      <c r="AK45"/>
      <c r="AL45"/>
      <c r="AM45"/>
      <c r="AN45"/>
      <c r="AO45"/>
      <c r="AP45"/>
      <c r="AQ45"/>
      <c r="AR45"/>
      <c r="AS45"/>
      <c r="AT45"/>
    </row>
    <row r="46" spans="3:46" ht="15" customHeight="1">
      <c r="R46"/>
      <c r="X46"/>
      <c r="Y46"/>
      <c r="Z46" s="324"/>
      <c r="AA46" s="501" t="s">
        <v>352</v>
      </c>
      <c r="AB46" s="277">
        <v>23</v>
      </c>
      <c r="AC46" s="277">
        <v>8</v>
      </c>
      <c r="AD46" s="88">
        <v>31</v>
      </c>
      <c r="AE46"/>
      <c r="AF46"/>
      <c r="AG46"/>
      <c r="AK46"/>
      <c r="AL46"/>
      <c r="AM46"/>
      <c r="AN46"/>
      <c r="AO46"/>
      <c r="AP46"/>
      <c r="AQ46"/>
      <c r="AR46"/>
      <c r="AS46"/>
      <c r="AT46"/>
    </row>
    <row r="47" spans="3:46" ht="15" customHeight="1">
      <c r="R47"/>
      <c r="X47"/>
      <c r="Y47"/>
      <c r="Z47" s="324"/>
      <c r="AA47" s="501" t="s">
        <v>353</v>
      </c>
      <c r="AB47" s="277">
        <v>8</v>
      </c>
      <c r="AC47" s="277">
        <v>24</v>
      </c>
      <c r="AD47" s="88">
        <v>32</v>
      </c>
      <c r="AE47"/>
      <c r="AF47"/>
      <c r="AG47"/>
      <c r="AK47"/>
      <c r="AL47"/>
      <c r="AM47"/>
      <c r="AN47"/>
      <c r="AO47"/>
      <c r="AP47"/>
      <c r="AQ47"/>
      <c r="AR47"/>
      <c r="AS47"/>
      <c r="AT47"/>
    </row>
    <row r="48" spans="3:46" ht="15" customHeight="1">
      <c r="R48"/>
      <c r="S48"/>
      <c r="T48" s="3"/>
      <c r="U48"/>
      <c r="V48"/>
      <c r="W48"/>
      <c r="X48"/>
      <c r="Y48"/>
      <c r="Z48" s="324"/>
      <c r="AA48" s="501" t="s">
        <v>354</v>
      </c>
      <c r="AB48" s="277">
        <v>19</v>
      </c>
      <c r="AC48" s="277">
        <v>13</v>
      </c>
      <c r="AD48" s="88">
        <v>32</v>
      </c>
      <c r="AE48"/>
      <c r="AF48"/>
      <c r="AG48"/>
      <c r="AH48"/>
      <c r="AI48"/>
      <c r="AJ48"/>
      <c r="AK48"/>
      <c r="AL48"/>
      <c r="AM48"/>
      <c r="AN48"/>
      <c r="AO48"/>
      <c r="AP48"/>
      <c r="AQ48"/>
      <c r="AR48"/>
      <c r="AS48"/>
      <c r="AT48"/>
    </row>
    <row r="49" spans="3:46" ht="15" customHeight="1">
      <c r="R49"/>
      <c r="S49"/>
      <c r="T49" s="3"/>
      <c r="U49"/>
      <c r="V49"/>
      <c r="W49"/>
      <c r="X49"/>
      <c r="Y49"/>
      <c r="Z49" s="324"/>
      <c r="AC49" s="502" t="s">
        <v>357</v>
      </c>
      <c r="AD49" s="19">
        <v>31.875</v>
      </c>
      <c r="AE49"/>
      <c r="AF49"/>
      <c r="AG49"/>
      <c r="AH49"/>
      <c r="AI49"/>
      <c r="AJ49"/>
      <c r="AK49"/>
      <c r="AL49"/>
      <c r="AM49"/>
      <c r="AN49"/>
      <c r="AO49"/>
      <c r="AP49"/>
      <c r="AQ49"/>
      <c r="AR49"/>
      <c r="AS49"/>
      <c r="AT49"/>
    </row>
    <row r="50" spans="3:46" ht="15" customHeight="1">
      <c r="R50"/>
      <c r="S50"/>
      <c r="T50" s="3"/>
      <c r="U50"/>
      <c r="V50"/>
      <c r="W50"/>
      <c r="X50"/>
      <c r="Y50"/>
      <c r="Z50" s="324"/>
      <c r="AE50"/>
      <c r="AF50"/>
      <c r="AG50"/>
      <c r="AH50"/>
      <c r="AI50"/>
      <c r="AJ50"/>
      <c r="AK50"/>
      <c r="AL50"/>
      <c r="AM50"/>
      <c r="AN50"/>
      <c r="AO50"/>
      <c r="AP50"/>
      <c r="AQ50"/>
      <c r="AR50"/>
      <c r="AS50"/>
      <c r="AT50"/>
    </row>
    <row r="51" spans="3:46" ht="15" customHeight="1">
      <c r="R51"/>
      <c r="S51"/>
      <c r="T51" s="3"/>
      <c r="U51"/>
      <c r="V51"/>
      <c r="W51"/>
      <c r="X51"/>
      <c r="Y51"/>
      <c r="Z51" s="324">
        <v>4</v>
      </c>
      <c r="AA51" s="127" t="s">
        <v>360</v>
      </c>
      <c r="AB51" s="65"/>
      <c r="AC51" s="65"/>
      <c r="AE51"/>
      <c r="AF51"/>
      <c r="AG51"/>
      <c r="AH51"/>
      <c r="AI51"/>
      <c r="AJ51"/>
      <c r="AK51"/>
      <c r="AL51"/>
      <c r="AM51"/>
      <c r="AN51"/>
      <c r="AO51"/>
      <c r="AP51"/>
      <c r="AQ51"/>
      <c r="AR51"/>
      <c r="AS51"/>
      <c r="AT51"/>
    </row>
    <row r="52" spans="3:46" ht="15" customHeight="1">
      <c r="H52" s="36"/>
      <c r="I52" s="37"/>
      <c r="J52" s="37"/>
      <c r="K52" s="37"/>
      <c r="L52" s="37"/>
      <c r="M52" s="37"/>
      <c r="R52"/>
      <c r="S52"/>
      <c r="T52" s="3"/>
      <c r="U52"/>
      <c r="V52"/>
      <c r="W52"/>
      <c r="X52"/>
      <c r="Y52"/>
      <c r="Z52" s="324"/>
      <c r="AA52" s="128" t="s">
        <v>90</v>
      </c>
      <c r="AB52" s="137" t="s">
        <v>91</v>
      </c>
      <c r="AC52" s="137" t="s">
        <v>97</v>
      </c>
      <c r="AD52" s="372" t="s">
        <v>356</v>
      </c>
      <c r="AE52"/>
      <c r="AF52"/>
      <c r="AG52"/>
      <c r="AH52"/>
      <c r="AI52"/>
      <c r="AJ52"/>
      <c r="AK52"/>
      <c r="AL52"/>
      <c r="AM52"/>
      <c r="AN52"/>
      <c r="AO52"/>
      <c r="AP52"/>
      <c r="AQ52"/>
      <c r="AR52"/>
      <c r="AS52"/>
      <c r="AT52"/>
    </row>
    <row r="53" spans="3:46" ht="15" customHeight="1">
      <c r="C53" s="4"/>
      <c r="D53" s="1"/>
      <c r="E53" s="1"/>
      <c r="R53"/>
      <c r="S53"/>
      <c r="T53" s="3"/>
      <c r="U53"/>
      <c r="V53"/>
      <c r="W53"/>
      <c r="X53"/>
      <c r="Y53"/>
      <c r="Z53" s="324"/>
      <c r="AA53" s="501" t="s">
        <v>347</v>
      </c>
      <c r="AB53" s="277">
        <v>82</v>
      </c>
      <c r="AC53" s="277">
        <v>10</v>
      </c>
      <c r="AD53" s="88">
        <v>92</v>
      </c>
      <c r="AE53"/>
      <c r="AF53"/>
      <c r="AG53"/>
      <c r="AH53"/>
      <c r="AI53"/>
      <c r="AJ53"/>
      <c r="AK53"/>
      <c r="AL53"/>
      <c r="AM53"/>
      <c r="AN53"/>
      <c r="AO53"/>
      <c r="AP53"/>
      <c r="AQ53"/>
      <c r="AR53"/>
      <c r="AS53"/>
      <c r="AT53"/>
    </row>
    <row r="54" spans="3:46" ht="15" customHeight="1">
      <c r="C54" s="1"/>
      <c r="D54" s="1"/>
      <c r="E54" s="1"/>
      <c r="R54"/>
      <c r="S54"/>
      <c r="T54" s="3"/>
      <c r="U54"/>
      <c r="V54"/>
      <c r="W54"/>
      <c r="X54"/>
      <c r="Y54"/>
      <c r="Z54" s="324"/>
      <c r="AA54" s="501" t="s">
        <v>348</v>
      </c>
      <c r="AB54" s="277">
        <v>83</v>
      </c>
      <c r="AC54" s="277">
        <v>9</v>
      </c>
      <c r="AD54" s="88">
        <v>92</v>
      </c>
      <c r="AE54"/>
      <c r="AF54"/>
      <c r="AG54"/>
      <c r="AH54"/>
      <c r="AI54"/>
      <c r="AJ54"/>
      <c r="AK54"/>
      <c r="AL54"/>
      <c r="AM54"/>
      <c r="AN54"/>
      <c r="AO54"/>
      <c r="AP54"/>
      <c r="AQ54"/>
      <c r="AR54"/>
      <c r="AS54"/>
      <c r="AT54"/>
    </row>
    <row r="55" spans="3:46" ht="15" customHeight="1">
      <c r="C55" s="1"/>
      <c r="D55" s="1"/>
      <c r="E55" s="1"/>
      <c r="R55"/>
      <c r="S55"/>
      <c r="T55" s="3"/>
      <c r="U55"/>
      <c r="V55"/>
      <c r="W55"/>
      <c r="X55"/>
      <c r="Y55"/>
      <c r="Z55" s="324"/>
      <c r="AA55" s="501" t="s">
        <v>349</v>
      </c>
      <c r="AB55" s="277">
        <v>73</v>
      </c>
      <c r="AC55" s="277">
        <v>19</v>
      </c>
      <c r="AD55" s="88">
        <v>92</v>
      </c>
      <c r="AE55"/>
      <c r="AF55"/>
      <c r="AG55"/>
      <c r="AH55"/>
      <c r="AI55"/>
      <c r="AJ55"/>
      <c r="AK55"/>
      <c r="AL55"/>
      <c r="AM55"/>
      <c r="AN55"/>
      <c r="AO55"/>
      <c r="AP55"/>
      <c r="AQ55"/>
      <c r="AR55"/>
      <c r="AS55"/>
      <c r="AT55"/>
    </row>
    <row r="56" spans="3:46" ht="15" customHeight="1">
      <c r="C56" s="4"/>
      <c r="D56" s="4"/>
      <c r="E56" s="4"/>
      <c r="R56"/>
      <c r="S56"/>
      <c r="T56" s="3"/>
      <c r="U56"/>
      <c r="V56"/>
      <c r="W56"/>
      <c r="X56"/>
      <c r="Y56"/>
      <c r="Z56" s="324"/>
      <c r="AA56" s="501" t="s">
        <v>350</v>
      </c>
      <c r="AB56" s="277">
        <v>87</v>
      </c>
      <c r="AC56" s="277">
        <v>4</v>
      </c>
      <c r="AD56" s="88">
        <v>91</v>
      </c>
      <c r="AE56"/>
      <c r="AF56"/>
      <c r="AG56"/>
      <c r="AH56"/>
      <c r="AI56"/>
      <c r="AJ56"/>
      <c r="AK56"/>
      <c r="AL56"/>
      <c r="AM56"/>
      <c r="AN56"/>
      <c r="AO56"/>
      <c r="AP56"/>
      <c r="AQ56"/>
      <c r="AR56"/>
      <c r="AS56"/>
      <c r="AT56"/>
    </row>
    <row r="57" spans="3:46" ht="15" customHeight="1">
      <c r="C57" s="4"/>
      <c r="D57" s="4"/>
      <c r="E57" s="4"/>
      <c r="R57"/>
      <c r="S57"/>
      <c r="T57" s="3"/>
      <c r="U57"/>
      <c r="V57"/>
      <c r="W57"/>
      <c r="X57"/>
      <c r="Y57"/>
      <c r="Z57" s="324"/>
      <c r="AA57" s="501" t="s">
        <v>351</v>
      </c>
      <c r="AB57" s="277">
        <v>87</v>
      </c>
      <c r="AC57" s="277">
        <v>5</v>
      </c>
      <c r="AD57" s="88">
        <v>92</v>
      </c>
      <c r="AE57"/>
      <c r="AF57"/>
      <c r="AG57"/>
      <c r="AH57"/>
      <c r="AI57"/>
      <c r="AJ57"/>
      <c r="AK57"/>
      <c r="AL57"/>
      <c r="AM57"/>
      <c r="AN57"/>
      <c r="AO57"/>
      <c r="AP57"/>
      <c r="AQ57"/>
      <c r="AR57"/>
      <c r="AS57"/>
      <c r="AT57"/>
    </row>
    <row r="58" spans="3:46" ht="15" customHeight="1">
      <c r="R58"/>
      <c r="S58"/>
      <c r="T58" s="3"/>
      <c r="U58"/>
      <c r="V58"/>
      <c r="W58"/>
      <c r="X58"/>
      <c r="Y58"/>
      <c r="Z58" s="324"/>
      <c r="AA58" s="501" t="s">
        <v>352</v>
      </c>
      <c r="AB58" s="277">
        <v>86</v>
      </c>
      <c r="AC58" s="277">
        <v>4</v>
      </c>
      <c r="AD58" s="88">
        <v>90</v>
      </c>
      <c r="AE58"/>
      <c r="AF58"/>
      <c r="AG58"/>
      <c r="AH58"/>
      <c r="AI58"/>
      <c r="AJ58"/>
      <c r="AK58"/>
      <c r="AL58"/>
      <c r="AM58"/>
      <c r="AN58"/>
      <c r="AO58"/>
      <c r="AP58"/>
      <c r="AQ58"/>
      <c r="AR58"/>
      <c r="AS58"/>
      <c r="AT58"/>
    </row>
    <row r="59" spans="3:46" ht="15" customHeight="1">
      <c r="R59"/>
      <c r="S59"/>
      <c r="T59" s="3"/>
      <c r="U59"/>
      <c r="V59"/>
      <c r="W59"/>
      <c r="X59"/>
      <c r="Y59"/>
      <c r="Z59" s="324"/>
      <c r="AA59" s="501" t="s">
        <v>353</v>
      </c>
      <c r="AB59" s="277">
        <v>39</v>
      </c>
      <c r="AC59" s="277">
        <v>51</v>
      </c>
      <c r="AD59" s="88">
        <v>90</v>
      </c>
      <c r="AE59"/>
      <c r="AF59"/>
      <c r="AG59"/>
      <c r="AH59"/>
      <c r="AI59"/>
      <c r="AJ59"/>
      <c r="AK59"/>
      <c r="AL59"/>
      <c r="AM59"/>
      <c r="AN59"/>
      <c r="AO59"/>
      <c r="AP59"/>
      <c r="AQ59"/>
      <c r="AR59"/>
      <c r="AS59"/>
      <c r="AT59"/>
    </row>
    <row r="60" spans="3:46" ht="15" customHeight="1">
      <c r="R60"/>
      <c r="S60"/>
      <c r="T60" s="3"/>
      <c r="U60"/>
      <c r="V60"/>
      <c r="W60"/>
      <c r="X60"/>
      <c r="Y60"/>
      <c r="Z60" s="324"/>
      <c r="AA60" s="501" t="s">
        <v>354</v>
      </c>
      <c r="AB60" s="277">
        <v>53</v>
      </c>
      <c r="AC60" s="277">
        <v>37</v>
      </c>
      <c r="AD60" s="88">
        <v>90</v>
      </c>
      <c r="AE60"/>
      <c r="AF60"/>
      <c r="AG60"/>
      <c r="AH60"/>
      <c r="AI60"/>
      <c r="AJ60"/>
      <c r="AK60"/>
      <c r="AL60"/>
      <c r="AM60"/>
      <c r="AN60"/>
      <c r="AO60"/>
      <c r="AP60"/>
      <c r="AQ60"/>
      <c r="AR60"/>
      <c r="AS60"/>
      <c r="AT60"/>
    </row>
    <row r="61" spans="3:46" ht="15" customHeight="1">
      <c r="R61"/>
      <c r="S61"/>
      <c r="T61" s="3"/>
      <c r="U61"/>
      <c r="V61"/>
      <c r="W61"/>
      <c r="X61"/>
      <c r="Y61"/>
      <c r="Z61" s="324"/>
      <c r="AA61" s="324"/>
      <c r="AB61" s="324"/>
      <c r="AC61" s="502" t="s">
        <v>357</v>
      </c>
      <c r="AD61" s="503">
        <v>91.125</v>
      </c>
      <c r="AE61"/>
      <c r="AF61"/>
      <c r="AG61"/>
      <c r="AH61"/>
      <c r="AI61"/>
      <c r="AJ61"/>
      <c r="AK61"/>
      <c r="AL61"/>
      <c r="AM61"/>
      <c r="AN61"/>
      <c r="AO61"/>
      <c r="AP61"/>
      <c r="AQ61"/>
      <c r="AR61"/>
      <c r="AS61"/>
      <c r="AT61"/>
    </row>
    <row r="62" spans="3:46" ht="15" customHeight="1">
      <c r="R62"/>
      <c r="S62"/>
      <c r="T62" s="3"/>
      <c r="U62"/>
      <c r="V62"/>
      <c r="W62"/>
      <c r="X62"/>
      <c r="Y62"/>
      <c r="Z62" s="324"/>
      <c r="AE62"/>
      <c r="AF62"/>
      <c r="AG62"/>
      <c r="AH62"/>
      <c r="AI62"/>
      <c r="AJ62"/>
      <c r="AK62"/>
      <c r="AL62"/>
      <c r="AM62"/>
      <c r="AN62"/>
      <c r="AO62"/>
      <c r="AP62"/>
      <c r="AQ62"/>
      <c r="AR62"/>
      <c r="AS62"/>
      <c r="AT62"/>
    </row>
    <row r="63" spans="3:46" ht="15" customHeight="1">
      <c r="R63"/>
      <c r="S63"/>
      <c r="T63" s="3"/>
      <c r="U63"/>
      <c r="V63"/>
      <c r="W63"/>
      <c r="X63"/>
      <c r="Y63"/>
      <c r="Z63" s="324"/>
      <c r="AE63"/>
      <c r="AF63"/>
      <c r="AG63"/>
      <c r="AH63"/>
      <c r="AI63"/>
      <c r="AJ63"/>
      <c r="AK63"/>
      <c r="AL63"/>
      <c r="AM63"/>
      <c r="AN63"/>
      <c r="AO63"/>
      <c r="AP63"/>
      <c r="AQ63"/>
      <c r="AR63"/>
      <c r="AS63"/>
      <c r="AT63"/>
    </row>
    <row r="64" spans="3:46" ht="15" customHeight="1">
      <c r="R64"/>
      <c r="S64"/>
      <c r="T64" s="3"/>
      <c r="U64"/>
      <c r="V64"/>
      <c r="W64"/>
      <c r="X64"/>
      <c r="Y64"/>
      <c r="Z64" s="324">
        <v>5</v>
      </c>
      <c r="AA64" s="127" t="s">
        <v>359</v>
      </c>
      <c r="AB64" s="65"/>
      <c r="AC64" s="65"/>
      <c r="AE64"/>
      <c r="AF64"/>
      <c r="AG64"/>
      <c r="AH64"/>
      <c r="AI64"/>
      <c r="AJ64"/>
      <c r="AK64"/>
      <c r="AL64"/>
      <c r="AM64"/>
      <c r="AN64"/>
      <c r="AO64"/>
      <c r="AP64"/>
      <c r="AQ64"/>
      <c r="AR64"/>
      <c r="AS64"/>
      <c r="AT64"/>
    </row>
    <row r="65" spans="18:46" ht="15" customHeight="1">
      <c r="R65"/>
      <c r="S65"/>
      <c r="T65" s="3"/>
      <c r="U65"/>
      <c r="V65"/>
      <c r="W65"/>
      <c r="X65"/>
      <c r="Y65"/>
      <c r="Z65" s="324"/>
      <c r="AA65" s="128" t="s">
        <v>90</v>
      </c>
      <c r="AB65" s="137" t="s">
        <v>91</v>
      </c>
      <c r="AC65" s="137" t="s">
        <v>97</v>
      </c>
      <c r="AD65" s="137" t="s">
        <v>356</v>
      </c>
      <c r="AE65"/>
      <c r="AF65"/>
      <c r="AG65"/>
      <c r="AH65"/>
      <c r="AI65"/>
      <c r="AJ65"/>
      <c r="AK65"/>
      <c r="AL65"/>
      <c r="AM65"/>
      <c r="AN65"/>
      <c r="AO65"/>
      <c r="AP65"/>
      <c r="AQ65"/>
      <c r="AR65"/>
      <c r="AS65"/>
      <c r="AT65"/>
    </row>
    <row r="66" spans="18:46" ht="15" customHeight="1">
      <c r="R66"/>
      <c r="S66"/>
      <c r="T66" s="3"/>
      <c r="U66"/>
      <c r="V66"/>
      <c r="W66"/>
      <c r="X66"/>
      <c r="Y66"/>
      <c r="Z66" s="324"/>
      <c r="AA66" s="501" t="s">
        <v>347</v>
      </c>
      <c r="AB66" s="277">
        <v>5</v>
      </c>
      <c r="AC66" s="277">
        <v>0</v>
      </c>
      <c r="AD66" s="88">
        <v>5</v>
      </c>
      <c r="AE66"/>
      <c r="AF66"/>
      <c r="AG66"/>
      <c r="AH66"/>
      <c r="AI66"/>
      <c r="AJ66"/>
      <c r="AK66"/>
      <c r="AL66"/>
      <c r="AM66"/>
      <c r="AN66"/>
      <c r="AO66"/>
      <c r="AP66"/>
      <c r="AQ66"/>
      <c r="AR66"/>
      <c r="AS66"/>
      <c r="AT66"/>
    </row>
    <row r="67" spans="18:46" ht="15" customHeight="1">
      <c r="R67"/>
      <c r="S67"/>
      <c r="T67" s="3"/>
      <c r="U67"/>
      <c r="V67"/>
      <c r="W67"/>
      <c r="X67"/>
      <c r="Y67"/>
      <c r="Z67" s="324"/>
      <c r="AA67" s="501" t="s">
        <v>348</v>
      </c>
      <c r="AB67" s="277">
        <v>5</v>
      </c>
      <c r="AC67" s="277">
        <v>0</v>
      </c>
      <c r="AD67" s="88">
        <v>5</v>
      </c>
      <c r="AE67"/>
      <c r="AF67"/>
      <c r="AG67"/>
      <c r="AH67"/>
      <c r="AI67"/>
      <c r="AJ67"/>
      <c r="AK67"/>
      <c r="AL67"/>
      <c r="AM67"/>
      <c r="AN67"/>
      <c r="AO67"/>
      <c r="AP67"/>
      <c r="AQ67"/>
      <c r="AR67"/>
      <c r="AS67"/>
      <c r="AT67"/>
    </row>
    <row r="68" spans="18:46" ht="15" customHeight="1">
      <c r="R68"/>
      <c r="S68"/>
      <c r="T68" s="3"/>
      <c r="U68"/>
      <c r="V68"/>
      <c r="W68"/>
      <c r="X68"/>
      <c r="Y68"/>
      <c r="Z68" s="324"/>
      <c r="AA68" s="501" t="s">
        <v>349</v>
      </c>
      <c r="AB68" s="277">
        <v>5</v>
      </c>
      <c r="AC68" s="277">
        <v>0</v>
      </c>
      <c r="AD68" s="88">
        <v>5</v>
      </c>
      <c r="AE68"/>
      <c r="AF68"/>
      <c r="AG68"/>
      <c r="AH68"/>
      <c r="AI68"/>
      <c r="AJ68"/>
      <c r="AK68"/>
      <c r="AL68"/>
      <c r="AM68"/>
      <c r="AN68"/>
      <c r="AO68"/>
      <c r="AP68"/>
      <c r="AQ68"/>
      <c r="AR68"/>
      <c r="AS68"/>
      <c r="AT68"/>
    </row>
    <row r="69" spans="18:46" ht="15" customHeight="1">
      <c r="R69"/>
      <c r="S69"/>
      <c r="T69" s="3"/>
      <c r="U69"/>
      <c r="V69"/>
      <c r="W69"/>
      <c r="X69"/>
      <c r="Y69"/>
      <c r="Z69" s="324"/>
      <c r="AA69" s="501" t="s">
        <v>350</v>
      </c>
      <c r="AB69" s="277">
        <v>5</v>
      </c>
      <c r="AC69" s="277">
        <v>0</v>
      </c>
      <c r="AD69" s="88">
        <v>5</v>
      </c>
      <c r="AE69"/>
      <c r="AF69"/>
      <c r="AG69"/>
      <c r="AH69"/>
      <c r="AI69"/>
      <c r="AJ69"/>
      <c r="AK69"/>
      <c r="AL69"/>
      <c r="AM69"/>
      <c r="AN69"/>
      <c r="AO69"/>
      <c r="AP69"/>
      <c r="AQ69"/>
      <c r="AR69"/>
      <c r="AS69"/>
      <c r="AT69"/>
    </row>
    <row r="70" spans="18:46" ht="15" customHeight="1">
      <c r="R70"/>
      <c r="S70"/>
      <c r="T70" s="3"/>
      <c r="U70"/>
      <c r="V70"/>
      <c r="W70"/>
      <c r="X70"/>
      <c r="Y70"/>
      <c r="Z70" s="324"/>
      <c r="AA70" s="501" t="s">
        <v>351</v>
      </c>
      <c r="AB70" s="277">
        <v>4</v>
      </c>
      <c r="AC70" s="277">
        <v>1</v>
      </c>
      <c r="AD70" s="88">
        <v>5</v>
      </c>
      <c r="AE70"/>
      <c r="AF70"/>
      <c r="AG70"/>
      <c r="AH70"/>
      <c r="AI70"/>
      <c r="AJ70"/>
      <c r="AK70"/>
      <c r="AL70"/>
      <c r="AM70"/>
      <c r="AN70"/>
      <c r="AO70"/>
      <c r="AP70"/>
      <c r="AQ70"/>
      <c r="AR70"/>
      <c r="AS70"/>
      <c r="AT70"/>
    </row>
    <row r="71" spans="18:46" ht="15" customHeight="1">
      <c r="R71"/>
      <c r="S71"/>
      <c r="T71" s="3"/>
      <c r="U71"/>
      <c r="V71"/>
      <c r="W71"/>
      <c r="X71"/>
      <c r="Y71"/>
      <c r="Z71" s="324"/>
      <c r="AA71" s="501" t="s">
        <v>352</v>
      </c>
      <c r="AB71" s="277">
        <v>5</v>
      </c>
      <c r="AC71" s="277">
        <v>0</v>
      </c>
      <c r="AD71" s="88">
        <v>5</v>
      </c>
      <c r="AE71"/>
      <c r="AF71"/>
      <c r="AG71"/>
      <c r="AH71"/>
      <c r="AI71"/>
      <c r="AJ71"/>
      <c r="AK71"/>
      <c r="AL71"/>
      <c r="AM71"/>
      <c r="AN71"/>
      <c r="AO71"/>
      <c r="AP71"/>
      <c r="AQ71"/>
      <c r="AR71"/>
      <c r="AS71"/>
      <c r="AT71"/>
    </row>
    <row r="72" spans="18:46" ht="15" customHeight="1">
      <c r="R72"/>
      <c r="S72"/>
      <c r="T72" s="3"/>
      <c r="U72"/>
      <c r="V72"/>
      <c r="W72"/>
      <c r="X72"/>
      <c r="Y72"/>
      <c r="Z72" s="324"/>
      <c r="AA72" s="501" t="s">
        <v>353</v>
      </c>
      <c r="AB72" s="277">
        <v>3</v>
      </c>
      <c r="AC72" s="277">
        <v>2</v>
      </c>
      <c r="AD72" s="88">
        <v>5</v>
      </c>
      <c r="AE72"/>
      <c r="AF72"/>
      <c r="AG72"/>
      <c r="AH72"/>
      <c r="AI72"/>
      <c r="AJ72"/>
      <c r="AK72"/>
      <c r="AL72"/>
      <c r="AM72"/>
      <c r="AN72"/>
      <c r="AO72"/>
      <c r="AP72"/>
      <c r="AQ72"/>
      <c r="AR72"/>
      <c r="AS72"/>
      <c r="AT72"/>
    </row>
    <row r="73" spans="18:46">
      <c r="R73"/>
      <c r="S73"/>
      <c r="T73" s="3"/>
      <c r="U73"/>
      <c r="V73"/>
      <c r="W73"/>
      <c r="X73"/>
      <c r="Y73"/>
      <c r="Z73" s="324"/>
      <c r="AA73" s="501" t="s">
        <v>354</v>
      </c>
      <c r="AB73" s="277">
        <v>4</v>
      </c>
      <c r="AC73" s="277">
        <v>1</v>
      </c>
      <c r="AD73" s="88">
        <v>5</v>
      </c>
      <c r="AE73"/>
      <c r="AF73"/>
      <c r="AG73"/>
      <c r="AH73"/>
      <c r="AI73"/>
      <c r="AJ73"/>
      <c r="AK73"/>
      <c r="AL73"/>
      <c r="AM73"/>
      <c r="AN73"/>
      <c r="AO73"/>
      <c r="AP73"/>
      <c r="AQ73"/>
      <c r="AR73"/>
      <c r="AS73"/>
      <c r="AT73"/>
    </row>
    <row r="74" spans="18:46">
      <c r="R74"/>
      <c r="S74"/>
      <c r="T74" s="3"/>
      <c r="U74"/>
      <c r="V74"/>
      <c r="W74"/>
      <c r="X74"/>
      <c r="Y74"/>
      <c r="Z74" s="324"/>
      <c r="AA74" s="65"/>
      <c r="AB74" s="65"/>
      <c r="AC74" s="502" t="s">
        <v>357</v>
      </c>
      <c r="AD74" s="19">
        <v>5</v>
      </c>
      <c r="AE74"/>
      <c r="AF74"/>
      <c r="AG74"/>
      <c r="AH74"/>
      <c r="AI74"/>
      <c r="AJ74"/>
      <c r="AK74"/>
      <c r="AL74"/>
      <c r="AM74"/>
      <c r="AN74"/>
      <c r="AO74"/>
      <c r="AP74"/>
      <c r="AQ74"/>
      <c r="AR74"/>
      <c r="AS74"/>
      <c r="AT74"/>
    </row>
    <row r="75" spans="18:46">
      <c r="R75"/>
      <c r="S75"/>
      <c r="T75" s="3"/>
      <c r="U75"/>
      <c r="V75"/>
      <c r="W75"/>
      <c r="X75"/>
      <c r="Y75"/>
      <c r="Z75" s="324"/>
      <c r="AE75"/>
      <c r="AF75"/>
      <c r="AG75"/>
      <c r="AH75"/>
      <c r="AI75"/>
      <c r="AJ75"/>
      <c r="AK75"/>
      <c r="AL75"/>
      <c r="AM75"/>
      <c r="AN75"/>
      <c r="AO75"/>
      <c r="AP75"/>
      <c r="AQ75"/>
      <c r="AR75"/>
      <c r="AS75"/>
      <c r="AT75"/>
    </row>
    <row r="76" spans="18:46">
      <c r="R76"/>
      <c r="S76"/>
      <c r="T76" s="3"/>
      <c r="U76"/>
      <c r="V76"/>
      <c r="W76"/>
      <c r="X76"/>
      <c r="Y76"/>
      <c r="Z76" s="324">
        <v>6</v>
      </c>
      <c r="AA76" s="127" t="s">
        <v>362</v>
      </c>
      <c r="AB76" s="65"/>
      <c r="AC76" s="65"/>
      <c r="AE76"/>
      <c r="AF76"/>
      <c r="AG76"/>
      <c r="AH76"/>
      <c r="AI76"/>
      <c r="AJ76"/>
      <c r="AK76"/>
      <c r="AL76"/>
      <c r="AM76"/>
      <c r="AN76"/>
      <c r="AO76"/>
      <c r="AP76"/>
      <c r="AQ76"/>
      <c r="AR76"/>
      <c r="AS76"/>
      <c r="AT76"/>
    </row>
    <row r="77" spans="18:46">
      <c r="R77"/>
      <c r="S77"/>
      <c r="T77" s="3"/>
      <c r="U77"/>
      <c r="V77"/>
      <c r="W77"/>
      <c r="X77"/>
      <c r="Y77"/>
      <c r="Z77" s="324"/>
      <c r="AA77" s="128" t="s">
        <v>90</v>
      </c>
      <c r="AB77" s="137" t="s">
        <v>91</v>
      </c>
      <c r="AC77" s="137" t="s">
        <v>97</v>
      </c>
      <c r="AD77" s="137" t="s">
        <v>356</v>
      </c>
      <c r="AE77"/>
      <c r="AF77"/>
      <c r="AG77"/>
      <c r="AH77"/>
      <c r="AI77"/>
      <c r="AJ77"/>
      <c r="AK77"/>
      <c r="AL77"/>
      <c r="AM77"/>
      <c r="AN77"/>
      <c r="AO77"/>
      <c r="AP77"/>
      <c r="AQ77"/>
      <c r="AR77"/>
      <c r="AS77"/>
      <c r="AT77"/>
    </row>
    <row r="78" spans="18:46">
      <c r="R78"/>
      <c r="S78"/>
      <c r="T78" s="3"/>
      <c r="U78"/>
      <c r="V78"/>
      <c r="W78"/>
      <c r="X78"/>
      <c r="Y78"/>
      <c r="Z78" s="324"/>
      <c r="AA78" s="501" t="s">
        <v>347</v>
      </c>
      <c r="AB78" s="277">
        <v>1</v>
      </c>
      <c r="AC78" s="277">
        <v>0</v>
      </c>
      <c r="AD78" s="88">
        <v>1</v>
      </c>
      <c r="AE78"/>
      <c r="AF78"/>
      <c r="AG78"/>
      <c r="AH78"/>
      <c r="AI78"/>
      <c r="AJ78"/>
      <c r="AK78"/>
      <c r="AL78"/>
      <c r="AM78"/>
      <c r="AN78"/>
      <c r="AO78"/>
      <c r="AP78"/>
      <c r="AQ78"/>
      <c r="AR78"/>
      <c r="AS78"/>
      <c r="AT78"/>
    </row>
    <row r="79" spans="18:46">
      <c r="R79"/>
      <c r="S79"/>
      <c r="T79" s="3"/>
      <c r="U79"/>
      <c r="V79"/>
      <c r="W79"/>
      <c r="X79"/>
      <c r="Y79"/>
      <c r="Z79" s="324"/>
      <c r="AA79" s="501" t="s">
        <v>348</v>
      </c>
      <c r="AB79" s="277">
        <v>1</v>
      </c>
      <c r="AC79" s="277">
        <v>0</v>
      </c>
      <c r="AD79" s="88">
        <v>1</v>
      </c>
      <c r="AE79"/>
      <c r="AF79"/>
      <c r="AG79"/>
      <c r="AH79"/>
      <c r="AI79"/>
      <c r="AJ79"/>
      <c r="AK79"/>
      <c r="AL79"/>
      <c r="AM79"/>
      <c r="AN79"/>
      <c r="AO79"/>
      <c r="AP79"/>
      <c r="AQ79"/>
      <c r="AR79"/>
      <c r="AS79"/>
      <c r="AT79"/>
    </row>
    <row r="80" spans="18:46">
      <c r="R80"/>
      <c r="S80"/>
      <c r="T80" s="3"/>
      <c r="U80"/>
      <c r="V80"/>
      <c r="W80"/>
      <c r="X80"/>
      <c r="Y80"/>
      <c r="Z80" s="324"/>
      <c r="AA80" s="501" t="s">
        <v>349</v>
      </c>
      <c r="AB80" s="277">
        <v>1</v>
      </c>
      <c r="AC80" s="277">
        <v>0</v>
      </c>
      <c r="AD80" s="88">
        <v>1</v>
      </c>
      <c r="AE80"/>
      <c r="AF80"/>
      <c r="AG80"/>
      <c r="AH80"/>
      <c r="AI80"/>
      <c r="AJ80"/>
      <c r="AK80"/>
      <c r="AL80"/>
      <c r="AM80"/>
      <c r="AN80"/>
      <c r="AO80"/>
      <c r="AP80"/>
      <c r="AQ80"/>
      <c r="AR80"/>
      <c r="AS80"/>
      <c r="AT80"/>
    </row>
    <row r="81" spans="18:46">
      <c r="R81"/>
      <c r="S81"/>
      <c r="T81" s="3"/>
      <c r="U81"/>
      <c r="V81"/>
      <c r="W81"/>
      <c r="X81"/>
      <c r="Y81"/>
      <c r="Z81" s="324"/>
      <c r="AA81" s="501" t="s">
        <v>350</v>
      </c>
      <c r="AB81" s="277">
        <v>1</v>
      </c>
      <c r="AC81" s="277">
        <v>0</v>
      </c>
      <c r="AD81" s="88">
        <v>1</v>
      </c>
      <c r="AG81"/>
      <c r="AH81"/>
      <c r="AI81"/>
      <c r="AJ81"/>
      <c r="AK81"/>
      <c r="AL81"/>
      <c r="AM81"/>
      <c r="AN81"/>
      <c r="AO81"/>
      <c r="AP81"/>
      <c r="AQ81"/>
      <c r="AR81"/>
      <c r="AS81"/>
      <c r="AT81"/>
    </row>
    <row r="82" spans="18:46">
      <c r="R82"/>
      <c r="S82"/>
      <c r="T82" s="3"/>
      <c r="U82"/>
      <c r="V82"/>
      <c r="W82"/>
      <c r="X82"/>
      <c r="Y82"/>
      <c r="Z82" s="324"/>
      <c r="AA82" s="501" t="s">
        <v>351</v>
      </c>
      <c r="AB82" s="277">
        <v>1</v>
      </c>
      <c r="AC82" s="277">
        <v>0</v>
      </c>
      <c r="AD82" s="88">
        <v>1</v>
      </c>
      <c r="AG82"/>
      <c r="AH82"/>
      <c r="AI82"/>
      <c r="AJ82"/>
      <c r="AK82"/>
      <c r="AL82"/>
      <c r="AM82"/>
      <c r="AN82"/>
      <c r="AO82"/>
      <c r="AP82"/>
      <c r="AQ82"/>
      <c r="AR82"/>
      <c r="AS82"/>
      <c r="AT82"/>
    </row>
    <row r="83" spans="18:46">
      <c r="R83"/>
      <c r="S83"/>
      <c r="T83" s="3"/>
      <c r="U83"/>
      <c r="V83"/>
      <c r="W83"/>
      <c r="X83"/>
      <c r="Y83"/>
      <c r="Z83" s="324"/>
      <c r="AA83" s="501" t="s">
        <v>352</v>
      </c>
      <c r="AB83" s="277">
        <v>1</v>
      </c>
      <c r="AC83" s="277">
        <v>0</v>
      </c>
      <c r="AD83" s="88">
        <v>1</v>
      </c>
      <c r="AG83"/>
      <c r="AH83"/>
      <c r="AI83"/>
      <c r="AJ83"/>
      <c r="AK83"/>
      <c r="AL83"/>
      <c r="AM83"/>
      <c r="AN83"/>
      <c r="AO83"/>
      <c r="AP83"/>
      <c r="AQ83"/>
      <c r="AR83"/>
      <c r="AS83"/>
      <c r="AT83"/>
    </row>
    <row r="84" spans="18:46">
      <c r="R84"/>
      <c r="S84"/>
      <c r="T84" s="3"/>
      <c r="U84"/>
      <c r="V84"/>
      <c r="W84"/>
      <c r="X84"/>
      <c r="Y84"/>
      <c r="Z84" s="324"/>
      <c r="AA84" s="501" t="s">
        <v>353</v>
      </c>
      <c r="AB84" s="277">
        <v>1</v>
      </c>
      <c r="AC84" s="277">
        <v>0</v>
      </c>
      <c r="AD84" s="88">
        <v>1</v>
      </c>
      <c r="AG84"/>
      <c r="AH84"/>
      <c r="AI84"/>
      <c r="AJ84"/>
      <c r="AK84"/>
      <c r="AL84"/>
      <c r="AM84"/>
      <c r="AN84"/>
      <c r="AO84"/>
      <c r="AP84"/>
      <c r="AQ84"/>
      <c r="AR84"/>
      <c r="AS84"/>
      <c r="AT84"/>
    </row>
    <row r="85" spans="18:46">
      <c r="R85"/>
      <c r="S85"/>
      <c r="T85" s="3"/>
      <c r="U85"/>
      <c r="V85"/>
      <c r="W85"/>
      <c r="X85"/>
      <c r="Y85"/>
      <c r="Z85" s="324"/>
      <c r="AA85" s="501" t="s">
        <v>354</v>
      </c>
      <c r="AB85" s="277">
        <v>1</v>
      </c>
      <c r="AC85" s="277">
        <v>0</v>
      </c>
      <c r="AD85" s="88">
        <v>1</v>
      </c>
      <c r="AG85"/>
      <c r="AH85"/>
      <c r="AI85"/>
      <c r="AJ85"/>
      <c r="AK85"/>
      <c r="AL85"/>
      <c r="AM85"/>
      <c r="AN85"/>
      <c r="AO85"/>
      <c r="AP85"/>
      <c r="AQ85"/>
      <c r="AR85"/>
      <c r="AS85"/>
      <c r="AT85"/>
    </row>
    <row r="86" spans="18:46">
      <c r="R86"/>
      <c r="S86"/>
      <c r="T86" s="3"/>
      <c r="U86"/>
      <c r="V86"/>
      <c r="W86"/>
      <c r="X86"/>
      <c r="Y86"/>
      <c r="Z86" s="324"/>
      <c r="AA86" s="324"/>
      <c r="AB86" s="324"/>
      <c r="AC86" s="502" t="s">
        <v>357</v>
      </c>
      <c r="AD86" s="19">
        <v>1</v>
      </c>
      <c r="AG86"/>
      <c r="AH86"/>
      <c r="AI86"/>
      <c r="AJ86"/>
      <c r="AK86"/>
      <c r="AL86"/>
      <c r="AM86"/>
      <c r="AN86"/>
      <c r="AO86"/>
      <c r="AP86"/>
      <c r="AQ86"/>
      <c r="AR86"/>
      <c r="AS86"/>
      <c r="AT86"/>
    </row>
    <row r="87" spans="18:46">
      <c r="R87"/>
      <c r="S87"/>
      <c r="T87" s="3"/>
      <c r="U87"/>
      <c r="V87"/>
      <c r="W87"/>
      <c r="X87"/>
      <c r="Y87"/>
      <c r="Z87" s="324"/>
      <c r="AE87"/>
      <c r="AF87"/>
      <c r="AG87"/>
      <c r="AH87"/>
      <c r="AI87"/>
      <c r="AJ87"/>
      <c r="AK87"/>
      <c r="AL87"/>
      <c r="AM87"/>
      <c r="AN87"/>
      <c r="AO87"/>
      <c r="AP87"/>
      <c r="AQ87"/>
      <c r="AR87"/>
      <c r="AS87"/>
      <c r="AT87"/>
    </row>
    <row r="88" spans="18:46">
      <c r="R88"/>
      <c r="S88"/>
      <c r="T88" s="3"/>
      <c r="U88"/>
      <c r="V88"/>
      <c r="W88"/>
      <c r="X88"/>
      <c r="Y88"/>
      <c r="Z88" s="324">
        <v>7</v>
      </c>
      <c r="AA88" s="127" t="s">
        <v>406</v>
      </c>
      <c r="AB88" s="65"/>
      <c r="AC88" s="65"/>
      <c r="AE88"/>
      <c r="AF88"/>
      <c r="AG88"/>
      <c r="AH88"/>
      <c r="AI88"/>
      <c r="AJ88"/>
      <c r="AK88"/>
      <c r="AL88"/>
      <c r="AM88"/>
      <c r="AN88"/>
      <c r="AO88"/>
      <c r="AP88"/>
      <c r="AQ88"/>
      <c r="AR88"/>
      <c r="AS88"/>
      <c r="AT88"/>
    </row>
    <row r="89" spans="18:46">
      <c r="AA89" s="128" t="s">
        <v>90</v>
      </c>
      <c r="AB89" s="137" t="s">
        <v>91</v>
      </c>
      <c r="AC89" s="137" t="s">
        <v>97</v>
      </c>
      <c r="AD89" s="137" t="s">
        <v>356</v>
      </c>
    </row>
    <row r="90" spans="18:46">
      <c r="AA90" s="501" t="s">
        <v>347</v>
      </c>
      <c r="AB90" s="277">
        <v>8</v>
      </c>
      <c r="AC90" s="277">
        <v>3</v>
      </c>
      <c r="AD90" s="88">
        <v>11</v>
      </c>
    </row>
    <row r="91" spans="18:46">
      <c r="AA91" s="501" t="s">
        <v>348</v>
      </c>
      <c r="AB91" s="277">
        <v>6</v>
      </c>
      <c r="AC91" s="277">
        <v>5</v>
      </c>
      <c r="AD91" s="88">
        <v>11</v>
      </c>
    </row>
    <row r="92" spans="18:46">
      <c r="AA92" s="501" t="s">
        <v>349</v>
      </c>
      <c r="AB92" s="277">
        <v>4</v>
      </c>
      <c r="AC92" s="277">
        <v>7</v>
      </c>
      <c r="AD92" s="88">
        <v>11</v>
      </c>
    </row>
    <row r="93" spans="18:46">
      <c r="AA93" s="501" t="s">
        <v>350</v>
      </c>
      <c r="AB93" s="277">
        <v>6</v>
      </c>
      <c r="AC93" s="277">
        <v>5</v>
      </c>
      <c r="AD93" s="88">
        <v>11</v>
      </c>
    </row>
    <row r="94" spans="18:46">
      <c r="AA94" s="501" t="s">
        <v>351</v>
      </c>
      <c r="AB94" s="277">
        <v>7</v>
      </c>
      <c r="AC94" s="277">
        <v>4</v>
      </c>
      <c r="AD94" s="88">
        <v>11</v>
      </c>
    </row>
    <row r="95" spans="18:46">
      <c r="AA95" s="501" t="s">
        <v>352</v>
      </c>
      <c r="AB95" s="277">
        <v>7</v>
      </c>
      <c r="AC95" s="277">
        <v>4</v>
      </c>
      <c r="AD95" s="88">
        <v>11</v>
      </c>
    </row>
    <row r="96" spans="18:46">
      <c r="AA96" s="501" t="s">
        <v>353</v>
      </c>
      <c r="AB96" s="277">
        <v>4</v>
      </c>
      <c r="AC96" s="277">
        <v>7</v>
      </c>
      <c r="AD96" s="88">
        <v>11</v>
      </c>
    </row>
    <row r="97" spans="27:30">
      <c r="AA97" s="501" t="s">
        <v>354</v>
      </c>
      <c r="AB97" s="277">
        <v>3</v>
      </c>
      <c r="AC97" s="277">
        <v>8</v>
      </c>
      <c r="AD97" s="88">
        <v>11</v>
      </c>
    </row>
    <row r="98" spans="27:30">
      <c r="AA98" s="324"/>
      <c r="AB98" s="324"/>
      <c r="AC98" s="502" t="s">
        <v>357</v>
      </c>
      <c r="AD98" s="19">
        <v>11</v>
      </c>
    </row>
  </sheetData>
  <sheetProtection algorithmName="SHA-512" hashValue="ymXFwct3TtKtGFjk5wNEz9cAytxjW0D9f39Xu7PwtdxdHI7KgcH1NY1RMSNFnVyA8ik30gLEj4EWToeipUo1zw==" saltValue="TiPZAvoeVnicGT0ibDttEA==" spinCount="100000" sheet="1" objects="1" scenarios="1" selectLockedCells="1"/>
  <mergeCells count="6">
    <mergeCell ref="J29:K29"/>
    <mergeCell ref="J30:K30"/>
    <mergeCell ref="A2:O2"/>
    <mergeCell ref="G26:H27"/>
    <mergeCell ref="J26:L27"/>
    <mergeCell ref="J28:K28"/>
  </mergeCells>
  <dataValidations count="1">
    <dataValidation type="list" allowBlank="1" showInputMessage="1" showErrorMessage="1" sqref="G4">
      <formula1>$R$16:$R$19</formula1>
    </dataValidation>
  </dataValidations>
  <pageMargins left="0.25" right="0.25" top="0.75" bottom="0.75" header="0.3" footer="0.3"/>
  <pageSetup paperSize="5" orientation="landscape" r:id="rId1"/>
  <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W101"/>
  <sheetViews>
    <sheetView showGridLines="0" showRowColHeaders="0" zoomScale="80" zoomScaleNormal="80" zoomScaleSheetLayoutView="80" workbookViewId="0">
      <selection activeCell="F1" sqref="F1"/>
    </sheetView>
  </sheetViews>
  <sheetFormatPr defaultColWidth="9.8984375" defaultRowHeight="11.4"/>
  <cols>
    <col min="1" max="1" width="24.69921875" style="4" customWidth="1"/>
    <col min="2" max="2" width="3.69921875" style="4" customWidth="1"/>
    <col min="3" max="3" width="7.69921875" style="2" customWidth="1"/>
    <col min="4" max="4" width="22.8984375" style="2" customWidth="1"/>
    <col min="5" max="5" width="10.09765625" style="2" customWidth="1"/>
    <col min="6" max="7" width="10.3984375" style="2" customWidth="1"/>
    <col min="8" max="8" width="10.5" style="2" customWidth="1"/>
    <col min="9" max="9" width="10.3984375" style="2" customWidth="1"/>
    <col min="10" max="10" width="4.59765625" style="2" customWidth="1"/>
    <col min="11" max="12" width="10.3984375" style="2" customWidth="1"/>
    <col min="13" max="13" width="9.09765625" style="2" customWidth="1"/>
    <col min="14" max="15" width="10.3984375" style="2" customWidth="1"/>
    <col min="16" max="16" width="10.296875" style="2" customWidth="1"/>
    <col min="17" max="17" width="7" style="2" customWidth="1"/>
    <col min="18" max="18" width="9.8984375" style="2" customWidth="1"/>
    <col min="19" max="19" width="4.8984375" style="2" hidden="1" customWidth="1"/>
    <col min="20" max="20" width="45.296875" style="2" hidden="1" customWidth="1"/>
    <col min="21" max="27" width="15.09765625" style="2" hidden="1" customWidth="1"/>
    <col min="28" max="30" width="9.8984375" style="2" hidden="1" customWidth="1"/>
    <col min="31" max="31" width="22.69921875" style="2" hidden="1" customWidth="1"/>
    <col min="32" max="32" width="9.8984375" style="2" hidden="1" customWidth="1"/>
    <col min="33" max="33" width="21.69921875" style="2" hidden="1" customWidth="1"/>
    <col min="34" max="37" width="9.8984375" style="2" hidden="1" customWidth="1"/>
    <col min="38" max="49" width="9.8984375" style="2" customWidth="1"/>
    <col min="50" max="16384" width="9.8984375" style="2"/>
  </cols>
  <sheetData>
    <row r="1" spans="1:49" ht="64.95" customHeight="1" thickBot="1">
      <c r="A1" s="509"/>
      <c r="B1" s="5"/>
      <c r="C1" s="5"/>
      <c r="D1" s="5"/>
      <c r="E1" s="495"/>
      <c r="F1" s="5"/>
      <c r="G1" s="5"/>
      <c r="H1" s="5"/>
      <c r="I1" s="5"/>
      <c r="J1" s="5"/>
      <c r="K1" s="5"/>
      <c r="L1" s="5"/>
      <c r="M1" s="5"/>
      <c r="N1" s="5"/>
      <c r="O1" s="5"/>
      <c r="P1" s="8"/>
      <c r="Q1" s="9" t="s">
        <v>1</v>
      </c>
      <c r="S1" s="278"/>
      <c r="T1"/>
      <c r="U1"/>
      <c r="V1"/>
      <c r="W1"/>
      <c r="X1"/>
      <c r="Y1"/>
      <c r="Z1"/>
      <c r="AA1"/>
      <c r="AB1"/>
      <c r="AC1"/>
      <c r="AD1"/>
      <c r="AE1"/>
      <c r="AF1"/>
      <c r="AG1"/>
      <c r="AH1"/>
      <c r="AI1"/>
      <c r="AJ1"/>
      <c r="AK1"/>
      <c r="AL1"/>
      <c r="AM1"/>
      <c r="AN1"/>
      <c r="AO1"/>
      <c r="AP1"/>
      <c r="AQ1"/>
      <c r="AR1"/>
      <c r="AS1"/>
      <c r="AT1"/>
      <c r="AU1"/>
      <c r="AV1"/>
      <c r="AW1"/>
    </row>
    <row r="2" spans="1:49" ht="18" customHeight="1">
      <c r="A2" s="585" t="s">
        <v>379</v>
      </c>
      <c r="B2" s="585"/>
      <c r="C2" s="585"/>
      <c r="D2" s="585"/>
      <c r="E2" s="585"/>
      <c r="F2" s="585"/>
      <c r="G2" s="585"/>
      <c r="H2" s="585"/>
      <c r="I2" s="585"/>
      <c r="J2" s="585"/>
      <c r="K2" s="585"/>
      <c r="L2" s="585"/>
      <c r="M2" s="585"/>
      <c r="N2" s="585"/>
      <c r="O2" s="585"/>
      <c r="P2" s="585"/>
      <c r="Q2" s="585"/>
      <c r="T2" s="127"/>
      <c r="U2" s="68"/>
      <c r="V2" s="68"/>
      <c r="W2" s="42"/>
      <c r="X2" s="42"/>
      <c r="Y2" s="42"/>
      <c r="Z2" s="42"/>
      <c r="AA2" s="42"/>
      <c r="AB2"/>
      <c r="AC2"/>
      <c r="AD2"/>
      <c r="AE2"/>
      <c r="AF2"/>
      <c r="AG2"/>
      <c r="AH2"/>
      <c r="AI2"/>
      <c r="AJ2"/>
      <c r="AK2"/>
      <c r="AL2"/>
      <c r="AM2"/>
      <c r="AN2"/>
      <c r="AO2"/>
      <c r="AP2"/>
      <c r="AQ2"/>
      <c r="AR2"/>
      <c r="AS2"/>
      <c r="AT2"/>
      <c r="AU2"/>
      <c r="AV2"/>
      <c r="AW2"/>
    </row>
    <row r="3" spans="1:49" ht="15" customHeight="1">
      <c r="A3" s="512"/>
      <c r="T3" s="439" t="s">
        <v>449</v>
      </c>
      <c r="U3" s="440" t="s">
        <v>380</v>
      </c>
      <c r="V3" s="440" t="s">
        <v>382</v>
      </c>
      <c r="W3" s="440" t="s">
        <v>381</v>
      </c>
      <c r="X3" s="440" t="s">
        <v>383</v>
      </c>
      <c r="Y3" s="440" t="s">
        <v>384</v>
      </c>
      <c r="Z3" s="440" t="s">
        <v>385</v>
      </c>
      <c r="AA3" s="441" t="s">
        <v>74</v>
      </c>
      <c r="AB3"/>
      <c r="AC3"/>
      <c r="AD3"/>
      <c r="AE3"/>
      <c r="AF3"/>
      <c r="AG3"/>
      <c r="AH3"/>
      <c r="AL3"/>
      <c r="AM3"/>
      <c r="AN3"/>
      <c r="AO3"/>
      <c r="AP3"/>
      <c r="AQ3"/>
      <c r="AR3"/>
      <c r="AS3"/>
      <c r="AT3"/>
      <c r="AU3"/>
      <c r="AV3"/>
      <c r="AW3"/>
    </row>
    <row r="4" spans="1:49" ht="18.75" customHeight="1">
      <c r="A4" s="513"/>
      <c r="G4" s="3"/>
      <c r="T4" s="397" t="s">
        <v>386</v>
      </c>
      <c r="U4" s="398">
        <v>0.1095890410958904</v>
      </c>
      <c r="V4" s="399">
        <v>0.3904109589041096</v>
      </c>
      <c r="W4" s="381">
        <v>32</v>
      </c>
      <c r="X4" s="381">
        <v>114</v>
      </c>
      <c r="Y4" s="399">
        <v>0.5</v>
      </c>
      <c r="Z4" s="381">
        <v>146</v>
      </c>
      <c r="AA4" s="400">
        <v>292</v>
      </c>
      <c r="AB4"/>
      <c r="AC4"/>
      <c r="AD4"/>
      <c r="AH4"/>
      <c r="AM4"/>
      <c r="AN4"/>
      <c r="AO4"/>
      <c r="AP4"/>
      <c r="AQ4"/>
      <c r="AR4"/>
      <c r="AS4"/>
      <c r="AT4"/>
      <c r="AU4"/>
      <c r="AV4"/>
      <c r="AW4"/>
    </row>
    <row r="5" spans="1:49" ht="15.75" customHeight="1">
      <c r="A5" s="512"/>
      <c r="D5" s="6"/>
      <c r="E5" s="6"/>
      <c r="F5" s="6"/>
      <c r="G5" s="6"/>
      <c r="I5" s="6"/>
      <c r="J5" s="6"/>
      <c r="K5" s="6"/>
      <c r="L5" s="6"/>
      <c r="M5" s="6"/>
      <c r="N5" s="6"/>
      <c r="O5" s="6"/>
      <c r="P5" s="6"/>
      <c r="Q5" s="6"/>
      <c r="T5" s="162" t="s">
        <v>597</v>
      </c>
      <c r="U5" s="398">
        <v>6.4846416382252553E-2</v>
      </c>
      <c r="V5" s="399">
        <v>0.42662116040955633</v>
      </c>
      <c r="W5" s="381">
        <v>19</v>
      </c>
      <c r="X5" s="381">
        <v>125</v>
      </c>
      <c r="Y5" s="399">
        <v>0.50853242320819114</v>
      </c>
      <c r="Z5" s="381">
        <v>149</v>
      </c>
      <c r="AA5" s="400">
        <v>293</v>
      </c>
      <c r="AB5"/>
      <c r="AC5"/>
      <c r="AD5"/>
      <c r="AH5"/>
      <c r="AM5"/>
      <c r="AN5"/>
      <c r="AO5"/>
      <c r="AP5"/>
      <c r="AQ5"/>
      <c r="AR5"/>
      <c r="AS5"/>
      <c r="AT5"/>
      <c r="AU5"/>
      <c r="AV5"/>
      <c r="AW5"/>
    </row>
    <row r="6" spans="1:49" ht="15.75" customHeight="1">
      <c r="A6" s="514"/>
      <c r="B6" s="18"/>
      <c r="D6" s="6"/>
      <c r="E6" s="6"/>
      <c r="F6" s="6"/>
      <c r="G6" s="6"/>
      <c r="H6" s="6"/>
      <c r="I6" s="6"/>
      <c r="J6" s="6"/>
      <c r="K6" s="6"/>
      <c r="L6" s="6"/>
      <c r="M6" s="6"/>
      <c r="N6" s="6"/>
      <c r="O6" s="6"/>
      <c r="P6" s="6"/>
      <c r="Q6" s="6"/>
      <c r="T6" s="149" t="s">
        <v>388</v>
      </c>
      <c r="U6" s="398">
        <v>4.4368600682593858E-2</v>
      </c>
      <c r="V6" s="399">
        <v>0.52901023890784982</v>
      </c>
      <c r="W6" s="381">
        <v>13</v>
      </c>
      <c r="X6" s="381">
        <v>155</v>
      </c>
      <c r="Y6" s="399">
        <v>0.42662116040955633</v>
      </c>
      <c r="Z6" s="381">
        <v>125</v>
      </c>
      <c r="AA6" s="400">
        <v>293</v>
      </c>
      <c r="AB6"/>
      <c r="AC6"/>
      <c r="AD6"/>
      <c r="AH6"/>
      <c r="AM6"/>
      <c r="AN6"/>
      <c r="AO6"/>
      <c r="AP6"/>
      <c r="AQ6"/>
      <c r="AR6"/>
      <c r="AS6"/>
      <c r="AT6"/>
      <c r="AU6"/>
      <c r="AV6"/>
      <c r="AW6"/>
    </row>
    <row r="7" spans="1:49" ht="15.75" customHeight="1">
      <c r="A7" s="519"/>
      <c r="D7" s="16"/>
      <c r="E7" s="16"/>
      <c r="G7" s="3"/>
      <c r="H7" s="3"/>
      <c r="I7" s="3"/>
      <c r="J7" s="3"/>
      <c r="K7" s="3"/>
      <c r="L7" s="3"/>
      <c r="M7" s="3"/>
      <c r="N7" s="3"/>
      <c r="O7" s="3"/>
      <c r="P7" s="3"/>
      <c r="Q7" s="3"/>
      <c r="T7" s="149" t="s">
        <v>389</v>
      </c>
      <c r="U7" s="398">
        <v>7.8231292517006806E-2</v>
      </c>
      <c r="V7" s="399">
        <v>0.55102040816326525</v>
      </c>
      <c r="W7" s="381">
        <v>23</v>
      </c>
      <c r="X7" s="381">
        <v>162</v>
      </c>
      <c r="Y7" s="399">
        <v>0.37074829931972791</v>
      </c>
      <c r="Z7" s="381">
        <v>109</v>
      </c>
      <c r="AA7" s="400">
        <v>294</v>
      </c>
      <c r="AB7"/>
      <c r="AC7"/>
      <c r="AD7"/>
      <c r="AH7"/>
      <c r="AM7"/>
      <c r="AN7"/>
      <c r="AO7"/>
      <c r="AP7"/>
      <c r="AQ7"/>
      <c r="AR7"/>
      <c r="AS7"/>
      <c r="AT7"/>
      <c r="AU7"/>
      <c r="AV7"/>
      <c r="AW7"/>
    </row>
    <row r="8" spans="1:49" ht="15.75" customHeight="1">
      <c r="A8" s="515"/>
      <c r="B8" s="1"/>
      <c r="C8" s="3"/>
      <c r="D8" s="11"/>
      <c r="E8" s="16"/>
      <c r="F8" s="3"/>
      <c r="G8" s="3"/>
      <c r="H8" s="3"/>
      <c r="I8" s="3"/>
      <c r="J8" s="3"/>
      <c r="K8" s="3"/>
      <c r="L8" s="3"/>
      <c r="M8" s="3"/>
      <c r="N8" s="3"/>
      <c r="O8" s="3"/>
      <c r="P8" s="3"/>
      <c r="Q8" s="3"/>
      <c r="T8" s="149" t="s">
        <v>264</v>
      </c>
      <c r="U8" s="398">
        <v>5.1194539249146756E-2</v>
      </c>
      <c r="V8" s="399">
        <v>0.56996587030716728</v>
      </c>
      <c r="W8" s="381">
        <v>15</v>
      </c>
      <c r="X8" s="381">
        <v>167</v>
      </c>
      <c r="Y8" s="399">
        <v>0.37883959044368598</v>
      </c>
      <c r="Z8" s="381">
        <v>111</v>
      </c>
      <c r="AA8" s="400">
        <v>293</v>
      </c>
      <c r="AB8"/>
      <c r="AC8"/>
      <c r="AD8"/>
      <c r="AH8"/>
      <c r="AM8"/>
      <c r="AN8"/>
      <c r="AO8"/>
      <c r="AP8"/>
      <c r="AQ8"/>
      <c r="AR8"/>
      <c r="AS8"/>
      <c r="AT8"/>
      <c r="AU8"/>
      <c r="AV8"/>
      <c r="AW8"/>
    </row>
    <row r="9" spans="1:49" s="3" customFormat="1" ht="15.75" customHeight="1">
      <c r="A9" s="520"/>
      <c r="B9" s="1"/>
      <c r="D9" s="11"/>
      <c r="E9" s="16"/>
      <c r="R9" s="2"/>
      <c r="T9" s="154" t="s">
        <v>387</v>
      </c>
      <c r="U9" s="224">
        <v>6.8259385665529013E-2</v>
      </c>
      <c r="V9" s="401">
        <v>0.70307167235494883</v>
      </c>
      <c r="W9" s="382">
        <v>20</v>
      </c>
      <c r="X9" s="382">
        <v>206</v>
      </c>
      <c r="Y9" s="401">
        <v>0.22866894197952217</v>
      </c>
      <c r="Z9" s="382">
        <v>67</v>
      </c>
      <c r="AA9" s="216">
        <v>293</v>
      </c>
      <c r="AB9"/>
      <c r="AC9"/>
      <c r="AD9"/>
      <c r="AH9"/>
      <c r="AM9"/>
      <c r="AN9"/>
      <c r="AO9"/>
      <c r="AP9"/>
      <c r="AQ9"/>
      <c r="AR9"/>
      <c r="AS9"/>
      <c r="AT9"/>
      <c r="AU9"/>
      <c r="AV9"/>
      <c r="AW9"/>
    </row>
    <row r="10" spans="1:49" s="3" customFormat="1" ht="15.75" customHeight="1">
      <c r="A10" s="520"/>
      <c r="B10" s="1"/>
      <c r="E10" s="2"/>
      <c r="R10" s="2"/>
      <c r="Z10" s="132" t="s">
        <v>127</v>
      </c>
      <c r="AA10" s="133">
        <v>293</v>
      </c>
      <c r="AB10"/>
      <c r="AC10"/>
      <c r="AD10"/>
      <c r="AH10"/>
      <c r="AM10"/>
      <c r="AN10"/>
      <c r="AO10"/>
      <c r="AP10"/>
      <c r="AQ10"/>
      <c r="AR10"/>
      <c r="AS10"/>
      <c r="AT10"/>
      <c r="AU10"/>
      <c r="AV10"/>
      <c r="AW10"/>
    </row>
    <row r="11" spans="1:49" s="3" customFormat="1" ht="15.75" customHeight="1">
      <c r="A11" s="520"/>
      <c r="B11" s="1"/>
      <c r="E11" s="2"/>
      <c r="R11" s="2"/>
      <c r="T11"/>
      <c r="U11"/>
      <c r="V11"/>
      <c r="W11"/>
      <c r="X11"/>
      <c r="Y11"/>
      <c r="Z11"/>
      <c r="AA11"/>
      <c r="AB11"/>
      <c r="AC11"/>
      <c r="AD11"/>
      <c r="AH11"/>
      <c r="AM11"/>
      <c r="AN11"/>
      <c r="AO11"/>
      <c r="AP11"/>
      <c r="AQ11"/>
      <c r="AR11"/>
      <c r="AS11"/>
      <c r="AT11"/>
      <c r="AU11"/>
      <c r="AV11"/>
      <c r="AW11"/>
    </row>
    <row r="12" spans="1:49" s="3" customFormat="1" ht="15.75" customHeight="1">
      <c r="A12" s="516"/>
      <c r="B12" s="1"/>
      <c r="E12" s="2"/>
      <c r="R12" s="2"/>
      <c r="T12" s="391" t="s">
        <v>390</v>
      </c>
      <c r="U12" s="470" t="s">
        <v>83</v>
      </c>
      <c r="V12" s="471" t="s">
        <v>75</v>
      </c>
      <c r="W12"/>
      <c r="X12"/>
      <c r="Y12"/>
      <c r="Z12"/>
      <c r="AA12"/>
      <c r="AB12"/>
      <c r="AC12"/>
      <c r="AD12"/>
      <c r="AH12"/>
      <c r="AM12"/>
      <c r="AN12"/>
      <c r="AO12"/>
      <c r="AP12"/>
      <c r="AQ12"/>
      <c r="AR12"/>
      <c r="AS12"/>
      <c r="AT12"/>
      <c r="AU12"/>
      <c r="AV12"/>
      <c r="AW12"/>
    </row>
    <row r="13" spans="1:49" s="3" customFormat="1" ht="15.75" customHeight="1">
      <c r="A13" s="516"/>
      <c r="B13" s="1"/>
      <c r="E13" s="2"/>
      <c r="R13" s="2"/>
      <c r="T13" s="162" t="s">
        <v>393</v>
      </c>
      <c r="U13" s="100">
        <v>0.43956043956043955</v>
      </c>
      <c r="V13" s="164">
        <v>120</v>
      </c>
      <c r="W13"/>
      <c r="X13"/>
      <c r="Y13"/>
      <c r="Z13"/>
      <c r="AA13"/>
      <c r="AB13"/>
      <c r="AC13"/>
      <c r="AD13"/>
      <c r="AH13"/>
      <c r="AM13"/>
      <c r="AN13"/>
      <c r="AO13"/>
      <c r="AP13"/>
      <c r="AQ13"/>
      <c r="AR13"/>
      <c r="AS13"/>
      <c r="AT13"/>
      <c r="AU13"/>
      <c r="AV13"/>
      <c r="AW13"/>
    </row>
    <row r="14" spans="1:49" s="3" customFormat="1" ht="15.75" customHeight="1">
      <c r="A14" s="512"/>
      <c r="B14" s="4"/>
      <c r="C14" s="2"/>
      <c r="D14" s="2"/>
      <c r="E14" s="2"/>
      <c r="F14" s="2"/>
      <c r="R14" s="2"/>
      <c r="S14" s="2"/>
      <c r="T14" s="162" t="s">
        <v>397</v>
      </c>
      <c r="U14" s="100">
        <v>0.4249084249084249</v>
      </c>
      <c r="V14" s="164">
        <v>116</v>
      </c>
      <c r="W14"/>
      <c r="X14"/>
      <c r="Y14"/>
      <c r="Z14"/>
      <c r="AA14"/>
      <c r="AB14"/>
      <c r="AC14"/>
      <c r="AD14"/>
      <c r="AH14"/>
      <c r="AM14"/>
      <c r="AN14"/>
      <c r="AO14"/>
      <c r="AP14"/>
      <c r="AQ14"/>
      <c r="AR14"/>
      <c r="AS14"/>
      <c r="AT14"/>
      <c r="AU14"/>
      <c r="AV14"/>
      <c r="AW14"/>
    </row>
    <row r="15" spans="1:49" ht="17.25" customHeight="1">
      <c r="A15" s="512"/>
      <c r="G15" s="3"/>
      <c r="H15" s="3"/>
      <c r="I15" s="3"/>
      <c r="J15" s="3"/>
      <c r="K15" s="3"/>
      <c r="L15" s="3"/>
      <c r="M15" s="3"/>
      <c r="N15" s="3"/>
      <c r="O15" s="3"/>
      <c r="P15" s="3"/>
      <c r="Q15" s="3"/>
      <c r="T15" s="162" t="s">
        <v>392</v>
      </c>
      <c r="U15" s="100">
        <v>0.22344322344322345</v>
      </c>
      <c r="V15" s="164">
        <v>61</v>
      </c>
      <c r="W15"/>
      <c r="X15"/>
      <c r="Y15"/>
      <c r="Z15"/>
      <c r="AA15"/>
      <c r="AB15"/>
      <c r="AC15"/>
      <c r="AD15"/>
      <c r="AH15"/>
      <c r="AM15"/>
      <c r="AN15"/>
      <c r="AO15"/>
      <c r="AP15"/>
      <c r="AQ15"/>
      <c r="AR15"/>
      <c r="AS15"/>
      <c r="AT15"/>
      <c r="AU15"/>
      <c r="AV15"/>
      <c r="AW15"/>
    </row>
    <row r="16" spans="1:49" ht="15" customHeight="1">
      <c r="A16" s="512"/>
      <c r="G16" s="3"/>
      <c r="H16" s="3"/>
      <c r="I16" s="3"/>
      <c r="J16" s="3"/>
      <c r="K16" s="3"/>
      <c r="L16" s="3"/>
      <c r="M16" s="3"/>
      <c r="N16" s="3"/>
      <c r="O16" s="3"/>
      <c r="P16" s="3"/>
      <c r="Q16" s="3"/>
      <c r="T16" s="162" t="s">
        <v>394</v>
      </c>
      <c r="U16" s="100">
        <v>0.4432234432234432</v>
      </c>
      <c r="V16" s="164">
        <v>121</v>
      </c>
      <c r="W16"/>
      <c r="X16"/>
      <c r="Y16"/>
      <c r="Z16"/>
      <c r="AA16"/>
      <c r="AB16"/>
      <c r="AC16"/>
      <c r="AD16"/>
      <c r="AH16"/>
      <c r="AM16"/>
      <c r="AN16"/>
      <c r="AO16"/>
      <c r="AP16"/>
      <c r="AQ16"/>
      <c r="AR16"/>
      <c r="AS16"/>
      <c r="AT16"/>
      <c r="AU16"/>
      <c r="AV16"/>
      <c r="AW16"/>
    </row>
    <row r="17" spans="1:49" ht="15" customHeight="1">
      <c r="A17" s="512"/>
      <c r="G17" s="3"/>
      <c r="H17" s="3"/>
      <c r="I17" s="3"/>
      <c r="J17" s="3"/>
      <c r="K17" s="3"/>
      <c r="L17" s="3"/>
      <c r="M17" s="3"/>
      <c r="N17" s="3"/>
      <c r="O17" s="3"/>
      <c r="P17" s="3"/>
      <c r="Q17" s="3"/>
      <c r="T17" s="162" t="s">
        <v>391</v>
      </c>
      <c r="U17" s="100">
        <v>0.56043956043956045</v>
      </c>
      <c r="V17" s="164">
        <v>153</v>
      </c>
      <c r="W17"/>
      <c r="X17"/>
      <c r="Y17"/>
      <c r="Z17" s="3"/>
      <c r="AA17" s="3"/>
      <c r="AB17" s="3"/>
      <c r="AC17" s="3"/>
      <c r="AD17"/>
      <c r="AH17"/>
      <c r="AM17"/>
      <c r="AN17"/>
      <c r="AO17"/>
      <c r="AP17"/>
      <c r="AQ17"/>
      <c r="AR17"/>
      <c r="AS17"/>
      <c r="AT17"/>
      <c r="AU17"/>
      <c r="AV17"/>
      <c r="AW17"/>
    </row>
    <row r="18" spans="1:49" ht="15" customHeight="1">
      <c r="A18" s="512"/>
      <c r="G18" s="3"/>
      <c r="H18" s="3"/>
      <c r="I18" s="3"/>
      <c r="J18" s="3"/>
      <c r="K18" s="3"/>
      <c r="L18" s="3"/>
      <c r="M18" s="3"/>
      <c r="N18" s="3"/>
      <c r="O18" s="3"/>
      <c r="P18" s="3"/>
      <c r="Q18" s="3"/>
      <c r="T18" s="162" t="s">
        <v>396</v>
      </c>
      <c r="U18" s="100">
        <v>0.37728937728937728</v>
      </c>
      <c r="V18" s="164">
        <v>103</v>
      </c>
      <c r="W18"/>
      <c r="X18"/>
      <c r="Y18"/>
      <c r="Z18" s="127" t="s">
        <v>355</v>
      </c>
      <c r="AA18" s="42"/>
      <c r="AC18" s="3"/>
      <c r="AD18"/>
      <c r="AH18"/>
      <c r="AM18"/>
      <c r="AN18"/>
      <c r="AO18"/>
      <c r="AP18"/>
      <c r="AQ18"/>
      <c r="AR18"/>
      <c r="AS18"/>
      <c r="AT18"/>
      <c r="AU18"/>
      <c r="AV18"/>
      <c r="AW18"/>
    </row>
    <row r="19" spans="1:49" ht="15" customHeight="1">
      <c r="A19" s="512"/>
      <c r="G19" s="3"/>
      <c r="H19" s="3"/>
      <c r="I19" s="3"/>
      <c r="J19" s="3"/>
      <c r="K19" s="3"/>
      <c r="L19" s="3"/>
      <c r="M19" s="3"/>
      <c r="N19" s="3"/>
      <c r="O19" s="3"/>
      <c r="P19" s="3"/>
      <c r="Q19" s="3"/>
      <c r="T19" s="162" t="s">
        <v>395</v>
      </c>
      <c r="U19" s="100">
        <v>0.34798534798534797</v>
      </c>
      <c r="V19" s="164">
        <v>95</v>
      </c>
      <c r="W19"/>
      <c r="X19"/>
      <c r="Y19"/>
      <c r="Z19" s="128" t="s">
        <v>390</v>
      </c>
      <c r="AA19" s="137" t="s">
        <v>83</v>
      </c>
      <c r="AB19" s="137" t="s">
        <v>75</v>
      </c>
      <c r="AD19"/>
      <c r="AH19"/>
      <c r="AM19"/>
      <c r="AN19"/>
      <c r="AO19"/>
      <c r="AP19"/>
      <c r="AQ19"/>
      <c r="AR19"/>
      <c r="AS19"/>
      <c r="AT19"/>
      <c r="AU19"/>
      <c r="AV19"/>
      <c r="AW19"/>
    </row>
    <row r="20" spans="1:49" ht="15" customHeight="1">
      <c r="A20" s="512"/>
      <c r="C20" s="3"/>
      <c r="D20" s="3"/>
      <c r="F20" s="3"/>
      <c r="G20" s="3"/>
      <c r="H20" s="3"/>
      <c r="I20" s="3"/>
      <c r="J20" s="3"/>
      <c r="K20" s="3"/>
      <c r="L20" s="3"/>
      <c r="M20" s="3"/>
      <c r="N20" s="3"/>
      <c r="O20" s="3"/>
      <c r="P20" s="3"/>
      <c r="Q20" s="3"/>
      <c r="T20" s="161" t="s">
        <v>0</v>
      </c>
      <c r="U20" s="212">
        <v>6.95970695970696E-2</v>
      </c>
      <c r="V20" s="160">
        <v>19</v>
      </c>
      <c r="W20"/>
      <c r="X20"/>
      <c r="Y20"/>
      <c r="Z20" s="86" t="s">
        <v>391</v>
      </c>
      <c r="AA20" s="377">
        <v>0.48809523809523808</v>
      </c>
      <c r="AB20" s="84">
        <v>82</v>
      </c>
      <c r="AD20"/>
      <c r="AH20"/>
      <c r="AM20"/>
      <c r="AN20"/>
      <c r="AO20"/>
      <c r="AP20"/>
      <c r="AQ20"/>
      <c r="AR20"/>
      <c r="AS20"/>
      <c r="AT20"/>
      <c r="AU20"/>
      <c r="AV20"/>
      <c r="AW20"/>
    </row>
    <row r="21" spans="1:49" ht="15" customHeight="1">
      <c r="A21" s="512"/>
      <c r="C21" s="3"/>
      <c r="D21" s="3"/>
      <c r="F21" s="3"/>
      <c r="G21" s="3"/>
      <c r="H21" s="3"/>
      <c r="I21" s="3"/>
      <c r="J21" s="3"/>
      <c r="K21" s="3"/>
      <c r="L21" s="3"/>
      <c r="M21" s="3"/>
      <c r="N21" s="3"/>
      <c r="O21" s="3"/>
      <c r="P21" s="3"/>
      <c r="Q21" s="3"/>
      <c r="T21" s="3"/>
      <c r="U21" s="309" t="s">
        <v>79</v>
      </c>
      <c r="V21" s="308">
        <v>273</v>
      </c>
      <c r="W21"/>
      <c r="X21"/>
      <c r="Y21"/>
      <c r="Z21" s="86" t="s">
        <v>392</v>
      </c>
      <c r="AA21" s="377">
        <v>0.17261904761904762</v>
      </c>
      <c r="AB21" s="84">
        <v>29</v>
      </c>
      <c r="AD21"/>
      <c r="AH21"/>
      <c r="AM21"/>
      <c r="AN21"/>
      <c r="AO21"/>
      <c r="AP21"/>
      <c r="AQ21"/>
      <c r="AR21"/>
      <c r="AS21"/>
      <c r="AT21"/>
      <c r="AU21"/>
      <c r="AV21"/>
      <c r="AW21"/>
    </row>
    <row r="22" spans="1:49" ht="25.2" customHeight="1">
      <c r="A22" s="512"/>
      <c r="C22" s="3"/>
      <c r="D22" s="3"/>
      <c r="F22" s="3"/>
      <c r="G22" s="3"/>
      <c r="H22" s="3"/>
      <c r="I22" s="3"/>
      <c r="J22" s="3"/>
      <c r="K22" s="3"/>
      <c r="L22" s="3"/>
      <c r="M22" s="3"/>
      <c r="N22" s="3"/>
      <c r="O22" s="3"/>
      <c r="P22" s="3"/>
      <c r="Q22" s="3"/>
      <c r="W22"/>
      <c r="X22"/>
      <c r="Y22"/>
      <c r="Z22" s="86" t="s">
        <v>393</v>
      </c>
      <c r="AA22" s="377">
        <v>0.38690476190476192</v>
      </c>
      <c r="AB22" s="84">
        <v>65</v>
      </c>
      <c r="AD22"/>
      <c r="AH22"/>
      <c r="AM22"/>
      <c r="AN22"/>
      <c r="AO22"/>
      <c r="AP22"/>
      <c r="AQ22"/>
      <c r="AR22"/>
      <c r="AS22"/>
      <c r="AT22"/>
      <c r="AU22"/>
      <c r="AV22"/>
      <c r="AW22"/>
    </row>
    <row r="23" spans="1:49" ht="18.75" customHeight="1">
      <c r="A23" s="512"/>
      <c r="C23" s="3"/>
      <c r="D23" s="3"/>
      <c r="F23" s="3"/>
      <c r="G23" s="3"/>
      <c r="H23" s="3"/>
      <c r="I23" s="3"/>
      <c r="J23" s="3"/>
      <c r="K23" s="3"/>
      <c r="L23" s="3"/>
      <c r="M23" s="3"/>
      <c r="N23" s="3"/>
      <c r="O23" s="3"/>
      <c r="P23" s="322" t="s">
        <v>78</v>
      </c>
      <c r="Q23" s="336">
        <f>AA10</f>
        <v>293</v>
      </c>
      <c r="T23" s="464" t="s">
        <v>599</v>
      </c>
      <c r="U23" s="464" t="s">
        <v>83</v>
      </c>
      <c r="V23" s="464" t="s">
        <v>75</v>
      </c>
      <c r="W23"/>
      <c r="X23"/>
      <c r="Y23"/>
      <c r="Z23" s="86" t="s">
        <v>394</v>
      </c>
      <c r="AA23" s="377">
        <v>0.4107142857142857</v>
      </c>
      <c r="AB23" s="84">
        <v>69</v>
      </c>
      <c r="AD23"/>
      <c r="AH23"/>
      <c r="AM23"/>
      <c r="AN23"/>
      <c r="AO23"/>
      <c r="AP23"/>
      <c r="AQ23"/>
      <c r="AR23"/>
      <c r="AS23"/>
      <c r="AT23"/>
      <c r="AU23"/>
      <c r="AV23"/>
      <c r="AW23"/>
    </row>
    <row r="24" spans="1:49" ht="29.25" customHeight="1">
      <c r="A24" s="512"/>
      <c r="C24" s="3"/>
      <c r="D24" s="3"/>
      <c r="F24" s="595" t="s">
        <v>608</v>
      </c>
      <c r="G24" s="596"/>
      <c r="H24" s="596"/>
      <c r="I24" s="596"/>
      <c r="J24" s="274"/>
      <c r="K24" s="595" t="s">
        <v>607</v>
      </c>
      <c r="L24" s="595"/>
      <c r="M24" s="595"/>
      <c r="N24" s="595"/>
      <c r="O24" s="3"/>
      <c r="P24" s="3"/>
      <c r="Q24" s="3"/>
      <c r="T24" s="84" t="s">
        <v>398</v>
      </c>
      <c r="U24" s="87">
        <v>0.47602739726027399</v>
      </c>
      <c r="V24" s="84">
        <v>139</v>
      </c>
      <c r="W24"/>
      <c r="X24"/>
      <c r="Y24"/>
      <c r="Z24" s="86" t="s">
        <v>395</v>
      </c>
      <c r="AA24" s="377">
        <v>0.2857142857142857</v>
      </c>
      <c r="AB24" s="84">
        <v>48</v>
      </c>
      <c r="AD24"/>
      <c r="AE24"/>
      <c r="AF24"/>
      <c r="AG24"/>
      <c r="AH24"/>
      <c r="AM24"/>
      <c r="AN24"/>
      <c r="AO24"/>
      <c r="AP24"/>
      <c r="AQ24"/>
      <c r="AR24"/>
      <c r="AS24"/>
      <c r="AT24"/>
      <c r="AU24"/>
      <c r="AV24"/>
      <c r="AW24"/>
    </row>
    <row r="25" spans="1:49" ht="17.25" customHeight="1">
      <c r="A25" s="512"/>
      <c r="C25" s="3"/>
      <c r="D25" s="3"/>
      <c r="F25" s="596"/>
      <c r="G25" s="596"/>
      <c r="H25" s="596"/>
      <c r="I25" s="596"/>
      <c r="J25" s="274"/>
      <c r="K25" s="595"/>
      <c r="L25" s="595"/>
      <c r="M25" s="595"/>
      <c r="N25" s="595"/>
      <c r="O25" s="3"/>
      <c r="P25" s="3"/>
      <c r="Q25" s="3"/>
      <c r="T25" s="84" t="s">
        <v>606</v>
      </c>
      <c r="U25" s="87">
        <v>0.29452054794520549</v>
      </c>
      <c r="V25" s="84">
        <v>86</v>
      </c>
      <c r="W25"/>
      <c r="X25"/>
      <c r="Y25"/>
      <c r="Z25" s="86" t="s">
        <v>396</v>
      </c>
      <c r="AA25" s="377">
        <v>0.34523809523809523</v>
      </c>
      <c r="AB25" s="84">
        <v>58</v>
      </c>
      <c r="AD25"/>
      <c r="AE25"/>
      <c r="AF25"/>
      <c r="AG25"/>
      <c r="AH25"/>
      <c r="AM25"/>
      <c r="AN25"/>
      <c r="AO25"/>
      <c r="AP25"/>
      <c r="AQ25"/>
      <c r="AR25"/>
      <c r="AS25"/>
      <c r="AT25"/>
      <c r="AU25"/>
      <c r="AV25"/>
      <c r="AW25"/>
    </row>
    <row r="26" spans="1:49" ht="15" customHeight="1">
      <c r="A26" s="512"/>
      <c r="C26" s="3"/>
      <c r="D26" s="3"/>
      <c r="F26" s="597" t="str">
        <f>T24</f>
        <v>Several times a semester</v>
      </c>
      <c r="G26" s="598"/>
      <c r="H26" s="599"/>
      <c r="I26" s="363">
        <f>U24</f>
        <v>0.47602739726027399</v>
      </c>
      <c r="J26" s="274"/>
      <c r="K26" s="597" t="str">
        <f>T32</f>
        <v>Frequently</v>
      </c>
      <c r="L26" s="598"/>
      <c r="M26" s="599"/>
      <c r="N26" s="363">
        <f>U32</f>
        <v>6.1433447098976107E-2</v>
      </c>
      <c r="O26" s="3"/>
      <c r="P26" s="3"/>
      <c r="Q26" s="3"/>
      <c r="T26" s="84" t="s">
        <v>399</v>
      </c>
      <c r="U26" s="87">
        <v>0.13356164383561644</v>
      </c>
      <c r="V26" s="84">
        <v>39</v>
      </c>
      <c r="W26"/>
      <c r="X26"/>
      <c r="Y26"/>
      <c r="Z26" s="86" t="s">
        <v>397</v>
      </c>
      <c r="AA26" s="377">
        <v>0.42261904761904762</v>
      </c>
      <c r="AB26" s="84">
        <v>71</v>
      </c>
      <c r="AD26"/>
      <c r="AE26"/>
      <c r="AF26"/>
      <c r="AG26"/>
      <c r="AH26"/>
      <c r="AM26"/>
      <c r="AN26"/>
      <c r="AO26"/>
      <c r="AP26"/>
      <c r="AQ26"/>
      <c r="AR26"/>
      <c r="AS26"/>
      <c r="AT26"/>
      <c r="AU26"/>
      <c r="AV26"/>
      <c r="AW26"/>
    </row>
    <row r="27" spans="1:49" ht="15" customHeight="1">
      <c r="A27" s="512"/>
      <c r="C27" s="3"/>
      <c r="D27" s="3"/>
      <c r="F27" s="600" t="str">
        <f t="shared" ref="F27:F30" si="0">T25</f>
        <v>Once or twice a semester</v>
      </c>
      <c r="G27" s="601"/>
      <c r="H27" s="602"/>
      <c r="I27" s="459">
        <f t="shared" ref="I27:I30" si="1">U25</f>
        <v>0.29452054794520549</v>
      </c>
      <c r="J27" s="274"/>
      <c r="K27" s="600" t="str">
        <f t="shared" ref="K27:K29" si="2">T33</f>
        <v>Sometimes</v>
      </c>
      <c r="L27" s="601"/>
      <c r="M27" s="602"/>
      <c r="N27" s="459">
        <f t="shared" ref="N27:N29" si="3">U33</f>
        <v>0.35836177474402731</v>
      </c>
      <c r="O27" s="3"/>
      <c r="P27" s="3"/>
      <c r="Q27" s="3"/>
      <c r="T27" s="84" t="s">
        <v>400</v>
      </c>
      <c r="U27" s="87">
        <v>8.5616438356164379E-2</v>
      </c>
      <c r="V27" s="84">
        <v>25</v>
      </c>
      <c r="W27"/>
      <c r="X27"/>
      <c r="Y27"/>
      <c r="Z27" s="86" t="s">
        <v>0</v>
      </c>
      <c r="AA27" s="377">
        <v>0.10714285714285714</v>
      </c>
      <c r="AB27" s="84">
        <v>18</v>
      </c>
      <c r="AD27"/>
      <c r="AE27"/>
      <c r="AF27"/>
      <c r="AG27"/>
      <c r="AH27"/>
      <c r="AM27"/>
      <c r="AN27"/>
      <c r="AO27"/>
      <c r="AP27"/>
      <c r="AQ27"/>
      <c r="AR27"/>
      <c r="AS27"/>
      <c r="AT27"/>
      <c r="AU27"/>
      <c r="AV27"/>
      <c r="AW27"/>
    </row>
    <row r="28" spans="1:49" ht="15" customHeight="1">
      <c r="A28" s="512"/>
      <c r="C28" s="3"/>
      <c r="D28" s="3"/>
      <c r="F28" s="597" t="str">
        <f t="shared" si="0"/>
        <v>Once or twice a school year</v>
      </c>
      <c r="G28" s="598"/>
      <c r="H28" s="599"/>
      <c r="I28" s="363">
        <f t="shared" si="1"/>
        <v>0.13356164383561644</v>
      </c>
      <c r="J28" s="274"/>
      <c r="K28" s="597" t="str">
        <f t="shared" si="2"/>
        <v>Rarely</v>
      </c>
      <c r="L28" s="598"/>
      <c r="M28" s="599"/>
      <c r="N28" s="363">
        <f t="shared" si="3"/>
        <v>0.35494880546075086</v>
      </c>
      <c r="O28" s="3"/>
      <c r="P28" s="3"/>
      <c r="Q28" s="3"/>
      <c r="T28" s="84" t="s">
        <v>401</v>
      </c>
      <c r="U28" s="87">
        <v>1.0273972602739725E-2</v>
      </c>
      <c r="V28" s="84">
        <v>3</v>
      </c>
      <c r="W28"/>
      <c r="X28"/>
      <c r="Y28"/>
      <c r="Z28" s="1"/>
      <c r="AA28" s="309" t="s">
        <v>405</v>
      </c>
      <c r="AB28" s="3">
        <v>168</v>
      </c>
      <c r="AD28"/>
      <c r="AE28"/>
      <c r="AF28"/>
      <c r="AG28"/>
      <c r="AH28"/>
      <c r="AM28"/>
      <c r="AN28"/>
      <c r="AO28"/>
      <c r="AP28"/>
      <c r="AQ28"/>
      <c r="AR28"/>
      <c r="AS28"/>
      <c r="AT28"/>
      <c r="AU28"/>
      <c r="AV28"/>
      <c r="AW28"/>
    </row>
    <row r="29" spans="1:49" ht="15" customHeight="1">
      <c r="A29" s="512"/>
      <c r="C29" s="3"/>
      <c r="D29" s="3"/>
      <c r="F29" s="600" t="str">
        <f>T27</f>
        <v>Almost never</v>
      </c>
      <c r="G29" s="601"/>
      <c r="H29" s="602"/>
      <c r="I29" s="459">
        <f t="shared" si="1"/>
        <v>8.5616438356164379E-2</v>
      </c>
      <c r="J29" s="274"/>
      <c r="K29" s="600" t="str">
        <f t="shared" si="2"/>
        <v>Never</v>
      </c>
      <c r="L29" s="601"/>
      <c r="M29" s="602"/>
      <c r="N29" s="459">
        <f t="shared" si="3"/>
        <v>0.22525597269624573</v>
      </c>
      <c r="O29" s="3"/>
      <c r="P29" s="3"/>
      <c r="Q29" s="3"/>
      <c r="T29" s="3"/>
      <c r="U29" s="267" t="s">
        <v>509</v>
      </c>
      <c r="V29" s="2">
        <v>292</v>
      </c>
      <c r="W29"/>
      <c r="X29"/>
      <c r="Y29"/>
      <c r="Z29"/>
      <c r="AA29"/>
      <c r="AB29"/>
      <c r="AD29"/>
      <c r="AE29"/>
      <c r="AF29"/>
      <c r="AG29"/>
      <c r="AH29"/>
      <c r="AM29"/>
      <c r="AN29"/>
      <c r="AO29"/>
      <c r="AP29"/>
      <c r="AQ29"/>
      <c r="AR29"/>
      <c r="AS29"/>
      <c r="AT29"/>
      <c r="AU29"/>
      <c r="AV29"/>
      <c r="AW29"/>
    </row>
    <row r="30" spans="1:49" ht="15" customHeight="1">
      <c r="A30" s="512"/>
      <c r="C30" s="3"/>
      <c r="D30" s="3"/>
      <c r="F30" s="597" t="str">
        <f t="shared" si="0"/>
        <v>Never</v>
      </c>
      <c r="G30" s="598"/>
      <c r="H30" s="599"/>
      <c r="I30" s="363">
        <f t="shared" si="1"/>
        <v>1.0273972602739725E-2</v>
      </c>
      <c r="J30" s="3"/>
      <c r="K30" s="3"/>
      <c r="L30" s="3"/>
      <c r="M30" s="310" t="s">
        <v>79</v>
      </c>
      <c r="N30" s="452">
        <f>V36</f>
        <v>293</v>
      </c>
      <c r="O30" s="3"/>
      <c r="P30" s="3"/>
      <c r="Q30" s="3"/>
      <c r="T30" s="3"/>
      <c r="U30" s="3"/>
      <c r="V30" s="3"/>
      <c r="W30"/>
      <c r="X30"/>
      <c r="Y30"/>
      <c r="Z30"/>
      <c r="AA30"/>
      <c r="AB30"/>
      <c r="AD30"/>
      <c r="AE30"/>
      <c r="AF30"/>
      <c r="AG30"/>
      <c r="AH30"/>
      <c r="AM30"/>
      <c r="AN30"/>
      <c r="AO30"/>
      <c r="AP30"/>
      <c r="AQ30"/>
      <c r="AR30"/>
      <c r="AS30"/>
      <c r="AT30"/>
      <c r="AU30"/>
      <c r="AV30"/>
      <c r="AW30"/>
    </row>
    <row r="31" spans="1:49" ht="15" customHeight="1">
      <c r="A31" s="512"/>
      <c r="C31" s="3"/>
      <c r="D31" s="3"/>
      <c r="F31" s="3"/>
      <c r="G31" s="3"/>
      <c r="H31" s="310" t="s">
        <v>79</v>
      </c>
      <c r="I31" s="452">
        <f>V29</f>
        <v>292</v>
      </c>
      <c r="J31" s="3"/>
      <c r="K31" s="3"/>
      <c r="L31" s="3"/>
      <c r="M31" s="3"/>
      <c r="N31" s="3"/>
      <c r="O31" s="3"/>
      <c r="P31" s="3"/>
      <c r="Q31" s="3"/>
      <c r="T31" s="406" t="s">
        <v>598</v>
      </c>
      <c r="U31" s="406" t="s">
        <v>83</v>
      </c>
      <c r="V31" s="406" t="s">
        <v>75</v>
      </c>
      <c r="W31"/>
      <c r="X31"/>
      <c r="Y31"/>
      <c r="Z31" s="127" t="s">
        <v>358</v>
      </c>
      <c r="AA31" s="68"/>
      <c r="AD31"/>
      <c r="AE31"/>
      <c r="AF31"/>
      <c r="AG31"/>
      <c r="AH31"/>
      <c r="AM31"/>
      <c r="AN31"/>
      <c r="AO31"/>
      <c r="AP31"/>
      <c r="AQ31"/>
      <c r="AR31"/>
      <c r="AS31"/>
      <c r="AT31"/>
      <c r="AU31"/>
      <c r="AV31"/>
      <c r="AW31"/>
    </row>
    <row r="32" spans="1:49" ht="15" customHeight="1">
      <c r="C32" s="3"/>
      <c r="D32" s="3"/>
      <c r="F32" s="3"/>
      <c r="G32" s="3"/>
      <c r="H32" s="3"/>
      <c r="I32" s="3"/>
      <c r="J32" s="3"/>
      <c r="K32" s="3"/>
      <c r="L32" s="3"/>
      <c r="M32" s="3"/>
      <c r="N32" s="3"/>
      <c r="O32" s="3"/>
      <c r="P32" s="3"/>
      <c r="Q32" s="3"/>
      <c r="T32" s="84" t="s">
        <v>402</v>
      </c>
      <c r="U32" s="87">
        <v>6.1433447098976107E-2</v>
      </c>
      <c r="V32" s="84">
        <v>18</v>
      </c>
      <c r="W32"/>
      <c r="X32"/>
      <c r="Y32"/>
      <c r="Z32" s="128" t="s">
        <v>390</v>
      </c>
      <c r="AA32" s="137" t="s">
        <v>83</v>
      </c>
      <c r="AB32" s="137" t="s">
        <v>75</v>
      </c>
      <c r="AD32"/>
      <c r="AE32"/>
      <c r="AF32"/>
      <c r="AG32"/>
      <c r="AH32"/>
      <c r="AM32"/>
      <c r="AN32"/>
      <c r="AO32"/>
      <c r="AP32"/>
      <c r="AQ32"/>
      <c r="AR32"/>
      <c r="AS32"/>
      <c r="AT32"/>
      <c r="AU32"/>
      <c r="AV32"/>
      <c r="AW32"/>
    </row>
    <row r="33" spans="3:49" ht="15" customHeight="1">
      <c r="C33" s="3"/>
      <c r="D33" s="3"/>
      <c r="F33" s="3"/>
      <c r="G33" s="3"/>
      <c r="H33" s="3"/>
      <c r="I33" s="3"/>
      <c r="J33" s="3"/>
      <c r="K33" s="3"/>
      <c r="L33" s="3"/>
      <c r="M33" s="3"/>
      <c r="N33" s="3"/>
      <c r="O33" s="3"/>
      <c r="P33" s="3"/>
      <c r="Q33" s="3"/>
      <c r="T33" s="84" t="s">
        <v>403</v>
      </c>
      <c r="U33" s="87">
        <v>0.35836177474402731</v>
      </c>
      <c r="V33" s="84">
        <v>105</v>
      </c>
      <c r="W33"/>
      <c r="X33"/>
      <c r="Y33"/>
      <c r="Z33" s="86" t="s">
        <v>391</v>
      </c>
      <c r="AA33" s="377">
        <v>0.8</v>
      </c>
      <c r="AB33" s="84">
        <v>24</v>
      </c>
      <c r="AD33"/>
      <c r="AE33"/>
      <c r="AF33"/>
      <c r="AG33"/>
      <c r="AH33"/>
      <c r="AM33"/>
      <c r="AN33"/>
      <c r="AO33"/>
      <c r="AP33"/>
      <c r="AQ33"/>
      <c r="AR33"/>
      <c r="AS33"/>
      <c r="AT33"/>
      <c r="AU33"/>
      <c r="AV33"/>
      <c r="AW33"/>
    </row>
    <row r="34" spans="3:49" ht="15" customHeight="1">
      <c r="C34" s="3"/>
      <c r="D34" s="3"/>
      <c r="F34" s="3"/>
      <c r="G34" s="3"/>
      <c r="H34" s="3"/>
      <c r="I34" s="3"/>
      <c r="J34" s="3"/>
      <c r="K34" s="3"/>
      <c r="L34" s="3"/>
      <c r="M34" s="3"/>
      <c r="N34" s="3"/>
      <c r="O34" s="3"/>
      <c r="P34" s="3"/>
      <c r="Q34" s="3"/>
      <c r="T34" s="84" t="s">
        <v>404</v>
      </c>
      <c r="U34" s="87">
        <v>0.35494880546075086</v>
      </c>
      <c r="V34" s="84">
        <v>104</v>
      </c>
      <c r="W34"/>
      <c r="X34"/>
      <c r="Y34"/>
      <c r="Z34" s="86" t="s">
        <v>392</v>
      </c>
      <c r="AA34" s="377">
        <v>0.36666666666666664</v>
      </c>
      <c r="AB34" s="84">
        <v>11</v>
      </c>
      <c r="AD34"/>
      <c r="AE34"/>
      <c r="AF34"/>
      <c r="AG34"/>
      <c r="AH34"/>
      <c r="AM34"/>
      <c r="AN34"/>
      <c r="AO34"/>
      <c r="AP34"/>
      <c r="AQ34"/>
      <c r="AR34"/>
      <c r="AS34"/>
      <c r="AT34"/>
      <c r="AU34"/>
      <c r="AV34"/>
      <c r="AW34"/>
    </row>
    <row r="35" spans="3:49" ht="15" customHeight="1">
      <c r="C35" s="3"/>
      <c r="D35" s="3"/>
      <c r="F35" s="3"/>
      <c r="G35" s="3"/>
      <c r="H35" s="3"/>
      <c r="I35" s="3"/>
      <c r="J35" s="3"/>
      <c r="K35" s="3"/>
      <c r="L35" s="3"/>
      <c r="M35" s="3"/>
      <c r="N35" s="3"/>
      <c r="O35" s="3"/>
      <c r="P35" s="3"/>
      <c r="Q35" s="3"/>
      <c r="T35" s="84" t="s">
        <v>401</v>
      </c>
      <c r="U35" s="87">
        <v>0.22525597269624573</v>
      </c>
      <c r="V35" s="84">
        <v>66</v>
      </c>
      <c r="W35"/>
      <c r="X35"/>
      <c r="Y35"/>
      <c r="Z35" s="86" t="s">
        <v>393</v>
      </c>
      <c r="AA35" s="377">
        <v>0.66666666666666663</v>
      </c>
      <c r="AB35" s="84">
        <v>20</v>
      </c>
      <c r="AD35"/>
      <c r="AE35"/>
      <c r="AF35"/>
      <c r="AG35"/>
      <c r="AH35"/>
      <c r="AM35"/>
      <c r="AN35"/>
      <c r="AO35"/>
      <c r="AP35"/>
      <c r="AQ35"/>
      <c r="AR35"/>
      <c r="AS35"/>
      <c r="AT35"/>
      <c r="AU35"/>
      <c r="AV35"/>
      <c r="AW35"/>
    </row>
    <row r="36" spans="3:49" ht="15" customHeight="1">
      <c r="C36" s="3"/>
      <c r="D36" s="3"/>
      <c r="F36" s="3"/>
      <c r="G36" s="3"/>
      <c r="H36" s="3"/>
      <c r="I36" s="3"/>
      <c r="J36" s="3"/>
      <c r="K36" s="3"/>
      <c r="L36" s="3"/>
      <c r="M36" s="3"/>
      <c r="N36" s="3"/>
      <c r="O36" s="3"/>
      <c r="P36" s="3"/>
      <c r="Q36" s="3"/>
      <c r="T36" s="3"/>
      <c r="U36" s="3" t="s">
        <v>509</v>
      </c>
      <c r="V36" s="3">
        <v>293</v>
      </c>
      <c r="W36"/>
      <c r="X36"/>
      <c r="Y36"/>
      <c r="Z36" s="86" t="s">
        <v>394</v>
      </c>
      <c r="AA36" s="377">
        <v>0.36666666666666664</v>
      </c>
      <c r="AB36" s="84">
        <v>11</v>
      </c>
      <c r="AD36"/>
      <c r="AE36"/>
      <c r="AF36"/>
      <c r="AG36"/>
      <c r="AH36"/>
      <c r="AM36"/>
      <c r="AN36"/>
      <c r="AO36"/>
      <c r="AP36"/>
      <c r="AQ36"/>
      <c r="AR36"/>
      <c r="AS36"/>
      <c r="AT36"/>
      <c r="AU36"/>
      <c r="AV36"/>
      <c r="AW36"/>
    </row>
    <row r="37" spans="3:49" ht="15" customHeight="1">
      <c r="C37" s="3"/>
      <c r="D37" s="3"/>
      <c r="F37" s="3"/>
      <c r="G37" s="3"/>
      <c r="H37" s="3"/>
      <c r="I37" s="3"/>
      <c r="J37" s="3"/>
      <c r="K37" s="3"/>
      <c r="L37" s="3"/>
      <c r="M37" s="3"/>
      <c r="N37" s="3"/>
      <c r="O37" s="3"/>
      <c r="P37" s="3"/>
      <c r="Q37" s="3"/>
      <c r="W37"/>
      <c r="X37"/>
      <c r="Y37"/>
      <c r="Z37" s="86" t="s">
        <v>395</v>
      </c>
      <c r="AA37" s="377">
        <v>0.6333333333333333</v>
      </c>
      <c r="AB37" s="84">
        <v>19</v>
      </c>
      <c r="AD37"/>
      <c r="AE37"/>
      <c r="AF37"/>
      <c r="AG37"/>
      <c r="AH37"/>
      <c r="AM37"/>
      <c r="AN37"/>
      <c r="AO37"/>
      <c r="AP37"/>
      <c r="AQ37"/>
      <c r="AR37"/>
      <c r="AS37"/>
      <c r="AT37"/>
      <c r="AU37"/>
      <c r="AV37"/>
      <c r="AW37"/>
    </row>
    <row r="38" spans="3:49" ht="15" customHeight="1">
      <c r="W38"/>
      <c r="X38"/>
      <c r="Y38"/>
      <c r="Z38" s="86" t="s">
        <v>396</v>
      </c>
      <c r="AA38" s="377">
        <v>1.0833333333333333</v>
      </c>
      <c r="AB38" s="84">
        <v>13</v>
      </c>
      <c r="AD38"/>
      <c r="AE38"/>
      <c r="AF38"/>
      <c r="AG38"/>
      <c r="AH38"/>
      <c r="AM38"/>
      <c r="AN38"/>
      <c r="AO38"/>
      <c r="AP38"/>
      <c r="AQ38"/>
      <c r="AR38"/>
      <c r="AS38"/>
      <c r="AT38"/>
      <c r="AU38"/>
      <c r="AV38"/>
      <c r="AW38"/>
    </row>
    <row r="39" spans="3:49" ht="15" customHeight="1">
      <c r="C39" s="22"/>
      <c r="D39" s="22"/>
      <c r="E39" s="14"/>
      <c r="F39" s="22"/>
      <c r="W39"/>
      <c r="X39"/>
      <c r="Y39"/>
      <c r="Z39" s="86" t="s">
        <v>397</v>
      </c>
      <c r="AA39" s="377">
        <v>0.4</v>
      </c>
      <c r="AB39" s="84">
        <v>12</v>
      </c>
      <c r="AD39"/>
      <c r="AE39"/>
      <c r="AF39"/>
      <c r="AG39"/>
      <c r="AH39"/>
      <c r="AM39"/>
      <c r="AN39"/>
      <c r="AO39"/>
      <c r="AP39"/>
      <c r="AQ39"/>
      <c r="AR39"/>
      <c r="AS39"/>
      <c r="AT39"/>
      <c r="AU39"/>
      <c r="AV39"/>
      <c r="AW39"/>
    </row>
    <row r="40" spans="3:49" ht="15" customHeight="1">
      <c r="W40"/>
      <c r="X40"/>
      <c r="Y40"/>
      <c r="Z40" s="86" t="s">
        <v>0</v>
      </c>
      <c r="AA40" s="377">
        <v>3.3333333333333333E-2</v>
      </c>
      <c r="AB40" s="84">
        <v>1</v>
      </c>
      <c r="AD40"/>
      <c r="AE40"/>
      <c r="AF40"/>
      <c r="AG40"/>
      <c r="AH40"/>
      <c r="AM40"/>
      <c r="AN40"/>
      <c r="AO40"/>
      <c r="AP40"/>
      <c r="AQ40"/>
      <c r="AR40"/>
      <c r="AS40"/>
      <c r="AT40"/>
      <c r="AU40"/>
      <c r="AV40"/>
      <c r="AW40"/>
    </row>
    <row r="41" spans="3:49" ht="15" customHeight="1">
      <c r="W41"/>
      <c r="X41"/>
      <c r="Y41"/>
      <c r="AA41" s="309" t="s">
        <v>405</v>
      </c>
      <c r="AB41" s="3">
        <v>30</v>
      </c>
      <c r="AD41"/>
      <c r="AE41"/>
      <c r="AF41"/>
      <c r="AG41"/>
      <c r="AH41"/>
      <c r="AM41"/>
      <c r="AN41"/>
      <c r="AO41"/>
      <c r="AP41"/>
      <c r="AQ41"/>
      <c r="AR41"/>
      <c r="AS41"/>
      <c r="AT41"/>
      <c r="AU41"/>
      <c r="AV41"/>
      <c r="AW41"/>
    </row>
    <row r="42" spans="3:49" ht="15" customHeight="1">
      <c r="W42"/>
      <c r="X42"/>
      <c r="Y42"/>
      <c r="AD42"/>
      <c r="AE42"/>
      <c r="AF42"/>
      <c r="AG42"/>
      <c r="AH42"/>
      <c r="AM42"/>
      <c r="AN42"/>
      <c r="AO42"/>
      <c r="AP42"/>
      <c r="AQ42"/>
      <c r="AR42"/>
      <c r="AS42"/>
      <c r="AT42"/>
      <c r="AU42"/>
      <c r="AV42"/>
      <c r="AW42"/>
    </row>
    <row r="43" spans="3:49" ht="15" customHeight="1">
      <c r="H43" s="2" t="s">
        <v>222</v>
      </c>
      <c r="W43"/>
      <c r="X43"/>
      <c r="Y43"/>
      <c r="AD43"/>
      <c r="AE43"/>
      <c r="AF43"/>
      <c r="AG43"/>
      <c r="AH43"/>
      <c r="AM43"/>
      <c r="AN43"/>
      <c r="AO43"/>
      <c r="AP43"/>
      <c r="AQ43"/>
      <c r="AR43"/>
      <c r="AS43"/>
      <c r="AT43"/>
      <c r="AU43"/>
      <c r="AV43"/>
      <c r="AW43"/>
    </row>
    <row r="44" spans="3:49" ht="15" customHeight="1">
      <c r="W44"/>
      <c r="X44"/>
      <c r="Y44"/>
      <c r="Z44" s="127" t="s">
        <v>359</v>
      </c>
      <c r="AA44" s="42"/>
      <c r="AD44"/>
      <c r="AE44"/>
      <c r="AF44"/>
      <c r="AG44"/>
      <c r="AH44"/>
      <c r="AM44"/>
      <c r="AN44"/>
      <c r="AO44"/>
      <c r="AP44"/>
      <c r="AQ44"/>
      <c r="AR44"/>
      <c r="AS44"/>
      <c r="AT44"/>
      <c r="AU44"/>
      <c r="AV44"/>
      <c r="AW44"/>
    </row>
    <row r="45" spans="3:49" ht="15" customHeight="1">
      <c r="S45" s="4"/>
      <c r="W45"/>
      <c r="X45"/>
      <c r="Y45"/>
      <c r="Z45" s="128" t="s">
        <v>390</v>
      </c>
      <c r="AA45" s="137" t="s">
        <v>83</v>
      </c>
      <c r="AB45" s="137" t="s">
        <v>75</v>
      </c>
      <c r="AD45"/>
      <c r="AE45"/>
      <c r="AF45"/>
      <c r="AG45"/>
      <c r="AH45"/>
      <c r="AM45"/>
      <c r="AN45"/>
      <c r="AO45"/>
      <c r="AP45"/>
      <c r="AQ45"/>
      <c r="AR45"/>
      <c r="AS45"/>
      <c r="AT45"/>
      <c r="AU45"/>
      <c r="AV45"/>
      <c r="AW45"/>
    </row>
    <row r="46" spans="3:49" ht="15" customHeight="1">
      <c r="W46"/>
      <c r="X46"/>
      <c r="Y46"/>
      <c r="Z46" s="86" t="s">
        <v>391</v>
      </c>
      <c r="AA46" s="377">
        <v>0.25</v>
      </c>
      <c r="AB46" s="84">
        <v>1</v>
      </c>
      <c r="AD46"/>
      <c r="AE46"/>
      <c r="AF46"/>
      <c r="AG46"/>
      <c r="AH46"/>
      <c r="AM46"/>
      <c r="AN46"/>
      <c r="AO46"/>
      <c r="AP46"/>
      <c r="AQ46"/>
      <c r="AR46"/>
      <c r="AS46"/>
      <c r="AT46"/>
      <c r="AU46"/>
      <c r="AV46"/>
      <c r="AW46"/>
    </row>
    <row r="47" spans="3:49" ht="15" customHeight="1">
      <c r="W47"/>
      <c r="X47"/>
      <c r="Y47"/>
      <c r="Z47" s="86" t="s">
        <v>392</v>
      </c>
      <c r="AA47" s="377">
        <v>0.5</v>
      </c>
      <c r="AB47" s="84">
        <v>2</v>
      </c>
      <c r="AD47"/>
      <c r="AE47"/>
      <c r="AF47"/>
      <c r="AG47"/>
      <c r="AH47"/>
      <c r="AM47"/>
      <c r="AN47"/>
      <c r="AO47"/>
      <c r="AP47"/>
      <c r="AQ47"/>
      <c r="AR47"/>
      <c r="AS47"/>
      <c r="AT47"/>
      <c r="AU47"/>
      <c r="AV47"/>
      <c r="AW47"/>
    </row>
    <row r="48" spans="3:49" ht="15" customHeight="1">
      <c r="W48"/>
      <c r="X48"/>
      <c r="Y48"/>
      <c r="Z48" s="86" t="s">
        <v>393</v>
      </c>
      <c r="AA48" s="377">
        <v>0.5</v>
      </c>
      <c r="AB48" s="84">
        <v>2</v>
      </c>
      <c r="AD48"/>
      <c r="AE48"/>
      <c r="AF48"/>
      <c r="AG48"/>
      <c r="AH48"/>
      <c r="AM48"/>
      <c r="AN48"/>
      <c r="AO48"/>
      <c r="AP48"/>
      <c r="AQ48"/>
      <c r="AR48"/>
      <c r="AS48"/>
      <c r="AT48"/>
      <c r="AU48"/>
      <c r="AV48"/>
      <c r="AW48"/>
    </row>
    <row r="49" spans="3:49" ht="15" customHeight="1">
      <c r="W49"/>
      <c r="X49"/>
      <c r="Y49"/>
      <c r="Z49" s="86" t="s">
        <v>394</v>
      </c>
      <c r="AA49" s="377">
        <v>0</v>
      </c>
      <c r="AB49" s="84">
        <v>0</v>
      </c>
      <c r="AD49"/>
      <c r="AE49"/>
      <c r="AF49"/>
      <c r="AG49"/>
      <c r="AH49"/>
      <c r="AM49"/>
      <c r="AN49"/>
      <c r="AO49"/>
      <c r="AP49"/>
      <c r="AQ49"/>
      <c r="AR49"/>
      <c r="AS49"/>
      <c r="AT49"/>
      <c r="AU49"/>
      <c r="AV49"/>
      <c r="AW49"/>
    </row>
    <row r="50" spans="3:49" ht="15" customHeight="1">
      <c r="W50"/>
      <c r="X50"/>
      <c r="Y50"/>
      <c r="Z50" s="86" t="s">
        <v>395</v>
      </c>
      <c r="AA50" s="377">
        <v>0</v>
      </c>
      <c r="AB50" s="84">
        <v>0</v>
      </c>
      <c r="AD50"/>
      <c r="AE50"/>
      <c r="AF50"/>
      <c r="AG50"/>
      <c r="AH50"/>
      <c r="AM50"/>
      <c r="AN50"/>
      <c r="AO50"/>
      <c r="AP50"/>
      <c r="AQ50"/>
      <c r="AR50"/>
      <c r="AS50"/>
      <c r="AT50"/>
      <c r="AU50"/>
      <c r="AV50"/>
      <c r="AW50"/>
    </row>
    <row r="51" spans="3:49" ht="15" customHeight="1">
      <c r="W51"/>
      <c r="X51"/>
      <c r="Y51"/>
      <c r="Z51" s="86" t="s">
        <v>396</v>
      </c>
      <c r="AA51" s="377">
        <v>0.25</v>
      </c>
      <c r="AB51" s="84">
        <v>1</v>
      </c>
      <c r="AD51"/>
      <c r="AE51"/>
      <c r="AF51"/>
      <c r="AG51"/>
      <c r="AH51"/>
      <c r="AM51"/>
      <c r="AN51"/>
      <c r="AO51"/>
      <c r="AP51"/>
      <c r="AQ51"/>
      <c r="AR51"/>
      <c r="AS51"/>
      <c r="AT51"/>
      <c r="AU51"/>
      <c r="AV51"/>
      <c r="AW51"/>
    </row>
    <row r="52" spans="3:49" ht="15" customHeight="1">
      <c r="H52" s="36"/>
      <c r="I52" s="37"/>
      <c r="J52" s="37"/>
      <c r="K52" s="37"/>
      <c r="L52" s="37"/>
      <c r="M52" s="37"/>
      <c r="N52" s="37"/>
      <c r="O52" s="37"/>
      <c r="W52"/>
      <c r="X52"/>
      <c r="Y52"/>
      <c r="Z52" s="86" t="s">
        <v>397</v>
      </c>
      <c r="AA52" s="377">
        <v>0.25</v>
      </c>
      <c r="AB52" s="84">
        <v>1</v>
      </c>
      <c r="AD52"/>
      <c r="AE52"/>
      <c r="AF52"/>
      <c r="AG52"/>
      <c r="AH52"/>
      <c r="AM52"/>
      <c r="AN52"/>
      <c r="AO52"/>
      <c r="AP52"/>
      <c r="AQ52"/>
      <c r="AR52"/>
      <c r="AS52"/>
      <c r="AT52"/>
      <c r="AU52"/>
      <c r="AV52"/>
      <c r="AW52"/>
    </row>
    <row r="53" spans="3:49" ht="15" customHeight="1">
      <c r="C53" s="4"/>
      <c r="D53" s="1"/>
      <c r="E53" s="4"/>
      <c r="W53"/>
      <c r="X53"/>
      <c r="Y53"/>
      <c r="Z53" s="86" t="s">
        <v>0</v>
      </c>
      <c r="AA53" s="377">
        <v>0</v>
      </c>
      <c r="AB53" s="84">
        <v>0</v>
      </c>
      <c r="AD53"/>
      <c r="AE53"/>
      <c r="AF53"/>
      <c r="AG53"/>
      <c r="AH53"/>
      <c r="AM53"/>
      <c r="AN53"/>
      <c r="AO53"/>
      <c r="AP53"/>
      <c r="AQ53"/>
      <c r="AR53"/>
      <c r="AS53"/>
      <c r="AT53"/>
      <c r="AU53"/>
      <c r="AV53"/>
      <c r="AW53"/>
    </row>
    <row r="54" spans="3:49" ht="15" customHeight="1">
      <c r="C54" s="1"/>
      <c r="D54" s="1"/>
      <c r="E54" s="4"/>
      <c r="W54"/>
      <c r="X54"/>
      <c r="Y54"/>
      <c r="AA54" s="309" t="s">
        <v>405</v>
      </c>
      <c r="AB54" s="3">
        <v>4</v>
      </c>
      <c r="AD54"/>
      <c r="AE54"/>
      <c r="AF54"/>
      <c r="AG54"/>
      <c r="AH54"/>
      <c r="AM54"/>
      <c r="AN54"/>
      <c r="AO54"/>
      <c r="AP54"/>
      <c r="AQ54"/>
      <c r="AR54"/>
      <c r="AS54"/>
      <c r="AT54"/>
      <c r="AU54"/>
      <c r="AV54"/>
      <c r="AW54"/>
    </row>
    <row r="55" spans="3:49" ht="15" customHeight="1">
      <c r="C55" s="1"/>
      <c r="D55" s="1"/>
      <c r="E55" s="4"/>
      <c r="W55"/>
      <c r="X55"/>
      <c r="Y55"/>
      <c r="AA55" s="3"/>
      <c r="AB55" s="309"/>
      <c r="AD55"/>
      <c r="AE55"/>
      <c r="AF55"/>
      <c r="AG55"/>
      <c r="AH55"/>
      <c r="AM55"/>
      <c r="AN55"/>
      <c r="AO55"/>
      <c r="AP55"/>
      <c r="AQ55"/>
      <c r="AR55"/>
      <c r="AS55"/>
      <c r="AT55"/>
      <c r="AU55"/>
      <c r="AV55"/>
      <c r="AW55"/>
    </row>
    <row r="56" spans="3:49" ht="15" customHeight="1">
      <c r="C56" s="4"/>
      <c r="D56" s="4"/>
      <c r="E56" s="4"/>
      <c r="W56"/>
      <c r="X56"/>
      <c r="Y56"/>
      <c r="Z56" s="127" t="s">
        <v>360</v>
      </c>
      <c r="AA56" s="42"/>
      <c r="AD56"/>
      <c r="AE56"/>
      <c r="AF56"/>
      <c r="AG56"/>
      <c r="AH56"/>
      <c r="AM56"/>
      <c r="AN56"/>
      <c r="AO56"/>
      <c r="AP56"/>
      <c r="AQ56"/>
      <c r="AR56"/>
      <c r="AS56"/>
      <c r="AT56"/>
      <c r="AU56"/>
      <c r="AV56"/>
      <c r="AW56"/>
    </row>
    <row r="57" spans="3:49" ht="15" customHeight="1">
      <c r="C57" s="4"/>
      <c r="D57" s="4"/>
      <c r="E57" s="4"/>
      <c r="W57"/>
      <c r="X57"/>
      <c r="Y57"/>
      <c r="Z57" s="128" t="s">
        <v>390</v>
      </c>
      <c r="AA57" s="137" t="s">
        <v>83</v>
      </c>
      <c r="AB57" s="137" t="s">
        <v>75</v>
      </c>
      <c r="AD57"/>
      <c r="AE57"/>
      <c r="AF57"/>
      <c r="AG57"/>
      <c r="AH57"/>
      <c r="AM57"/>
      <c r="AN57"/>
      <c r="AO57"/>
      <c r="AP57"/>
      <c r="AQ57"/>
      <c r="AR57"/>
      <c r="AS57"/>
      <c r="AT57"/>
      <c r="AU57"/>
      <c r="AV57"/>
      <c r="AW57"/>
    </row>
    <row r="58" spans="3:49" ht="15" customHeight="1">
      <c r="W58"/>
      <c r="X58"/>
      <c r="Y58"/>
      <c r="Z58" s="86" t="s">
        <v>391</v>
      </c>
      <c r="AA58" s="377">
        <v>0.68965517241379315</v>
      </c>
      <c r="AB58" s="84">
        <v>60</v>
      </c>
      <c r="AD58"/>
      <c r="AE58"/>
      <c r="AF58"/>
      <c r="AG58"/>
      <c r="AH58"/>
      <c r="AM58"/>
      <c r="AN58"/>
      <c r="AO58"/>
      <c r="AP58"/>
      <c r="AQ58"/>
      <c r="AR58"/>
      <c r="AS58"/>
      <c r="AT58"/>
      <c r="AU58"/>
      <c r="AV58"/>
      <c r="AW58"/>
    </row>
    <row r="59" spans="3:49" ht="15" customHeight="1">
      <c r="W59"/>
      <c r="X59"/>
      <c r="Y59"/>
      <c r="Z59" s="86" t="s">
        <v>392</v>
      </c>
      <c r="AA59" s="377">
        <v>0.31034482758620691</v>
      </c>
      <c r="AB59" s="84">
        <v>27</v>
      </c>
      <c r="AD59"/>
      <c r="AE59"/>
      <c r="AF59"/>
      <c r="AG59"/>
      <c r="AH59"/>
      <c r="AM59"/>
      <c r="AN59"/>
      <c r="AO59"/>
      <c r="AP59"/>
      <c r="AQ59"/>
      <c r="AR59"/>
      <c r="AS59"/>
      <c r="AT59"/>
      <c r="AU59"/>
      <c r="AV59"/>
      <c r="AW59"/>
    </row>
    <row r="60" spans="3:49" ht="15" customHeight="1">
      <c r="W60"/>
      <c r="X60"/>
      <c r="Y60"/>
      <c r="Z60" s="86" t="s">
        <v>393</v>
      </c>
      <c r="AA60" s="377">
        <v>0.43678160919540232</v>
      </c>
      <c r="AB60" s="84">
        <v>38</v>
      </c>
      <c r="AD60"/>
      <c r="AE60"/>
      <c r="AF60"/>
      <c r="AG60"/>
      <c r="AH60"/>
      <c r="AM60"/>
      <c r="AN60"/>
      <c r="AO60"/>
      <c r="AP60"/>
      <c r="AQ60"/>
      <c r="AR60"/>
      <c r="AS60"/>
      <c r="AT60"/>
      <c r="AU60"/>
      <c r="AV60"/>
      <c r="AW60"/>
    </row>
    <row r="61" spans="3:49" ht="15" customHeight="1">
      <c r="W61"/>
      <c r="X61"/>
      <c r="Y61"/>
      <c r="Z61" s="86" t="s">
        <v>394</v>
      </c>
      <c r="AA61" s="377">
        <v>0.42528735632183906</v>
      </c>
      <c r="AB61" s="84">
        <v>37</v>
      </c>
      <c r="AD61"/>
      <c r="AE61"/>
      <c r="AF61"/>
      <c r="AG61"/>
      <c r="AH61"/>
      <c r="AM61"/>
      <c r="AN61"/>
      <c r="AO61"/>
      <c r="AP61"/>
      <c r="AQ61"/>
      <c r="AR61"/>
      <c r="AS61"/>
      <c r="AT61"/>
      <c r="AU61"/>
      <c r="AV61"/>
      <c r="AW61"/>
    </row>
    <row r="62" spans="3:49" ht="15" customHeight="1">
      <c r="W62"/>
      <c r="X62"/>
      <c r="Y62"/>
      <c r="Z62" s="86" t="s">
        <v>395</v>
      </c>
      <c r="AA62" s="377">
        <v>0.39080459770114945</v>
      </c>
      <c r="AB62" s="84">
        <v>34</v>
      </c>
      <c r="AD62"/>
      <c r="AE62"/>
      <c r="AF62"/>
      <c r="AG62"/>
      <c r="AH62"/>
      <c r="AM62"/>
      <c r="AN62"/>
      <c r="AO62"/>
      <c r="AP62"/>
      <c r="AQ62"/>
      <c r="AR62"/>
      <c r="AS62"/>
      <c r="AT62"/>
      <c r="AU62"/>
      <c r="AV62"/>
      <c r="AW62"/>
    </row>
    <row r="63" spans="3:49" ht="15" customHeight="1">
      <c r="W63"/>
      <c r="X63"/>
      <c r="Y63"/>
      <c r="Z63" s="86" t="s">
        <v>396</v>
      </c>
      <c r="AA63" s="377">
        <v>0.40229885057471265</v>
      </c>
      <c r="AB63" s="84">
        <v>35</v>
      </c>
      <c r="AD63"/>
      <c r="AE63"/>
      <c r="AF63"/>
      <c r="AG63"/>
      <c r="AH63"/>
      <c r="AM63"/>
      <c r="AN63"/>
      <c r="AO63"/>
      <c r="AP63"/>
      <c r="AQ63"/>
      <c r="AR63"/>
      <c r="AS63"/>
      <c r="AT63"/>
      <c r="AU63"/>
      <c r="AV63"/>
      <c r="AW63"/>
    </row>
    <row r="64" spans="3:49" ht="15" customHeight="1">
      <c r="W64"/>
      <c r="X64"/>
      <c r="Y64"/>
      <c r="Z64" s="86" t="s">
        <v>397</v>
      </c>
      <c r="AA64" s="377">
        <v>0.41379310344827586</v>
      </c>
      <c r="AB64" s="84">
        <v>36</v>
      </c>
      <c r="AD64"/>
      <c r="AE64"/>
      <c r="AF64"/>
      <c r="AG64"/>
      <c r="AH64"/>
      <c r="AM64"/>
      <c r="AN64"/>
      <c r="AO64"/>
      <c r="AP64"/>
      <c r="AQ64"/>
      <c r="AR64"/>
      <c r="AS64"/>
      <c r="AT64"/>
      <c r="AU64"/>
      <c r="AV64"/>
      <c r="AW64"/>
    </row>
    <row r="65" spans="23:49" ht="15" customHeight="1">
      <c r="W65"/>
      <c r="X65"/>
      <c r="Y65"/>
      <c r="Z65" s="86" t="s">
        <v>0</v>
      </c>
      <c r="AA65" s="377">
        <v>1.1494252873563218E-2</v>
      </c>
      <c r="AB65" s="84">
        <v>1</v>
      </c>
      <c r="AD65"/>
      <c r="AE65"/>
      <c r="AF65"/>
      <c r="AG65"/>
      <c r="AH65"/>
      <c r="AM65"/>
      <c r="AN65"/>
      <c r="AO65"/>
      <c r="AP65"/>
      <c r="AQ65"/>
      <c r="AR65"/>
      <c r="AS65"/>
      <c r="AT65"/>
      <c r="AU65"/>
      <c r="AV65"/>
      <c r="AW65"/>
    </row>
    <row r="66" spans="23:49" ht="15" customHeight="1">
      <c r="W66"/>
      <c r="X66"/>
      <c r="Y66"/>
      <c r="AA66" s="309" t="s">
        <v>405</v>
      </c>
      <c r="AB66" s="3">
        <v>87</v>
      </c>
      <c r="AD66"/>
      <c r="AE66"/>
      <c r="AF66"/>
      <c r="AG66"/>
      <c r="AH66"/>
      <c r="AM66"/>
      <c r="AN66"/>
      <c r="AO66"/>
      <c r="AP66"/>
      <c r="AQ66"/>
      <c r="AR66"/>
      <c r="AS66"/>
      <c r="AT66"/>
      <c r="AU66"/>
      <c r="AV66"/>
      <c r="AW66"/>
    </row>
    <row r="67" spans="23:49" ht="15" customHeight="1">
      <c r="W67"/>
      <c r="X67"/>
      <c r="Y67"/>
      <c r="AA67" s="3"/>
      <c r="AB67" s="309"/>
      <c r="AD67"/>
      <c r="AE67"/>
      <c r="AF67"/>
      <c r="AG67"/>
      <c r="AH67"/>
      <c r="AM67"/>
      <c r="AN67"/>
      <c r="AO67"/>
      <c r="AP67"/>
      <c r="AQ67"/>
      <c r="AR67"/>
      <c r="AS67"/>
      <c r="AT67"/>
      <c r="AU67"/>
      <c r="AV67"/>
      <c r="AW67"/>
    </row>
    <row r="68" spans="23:49" ht="15" customHeight="1">
      <c r="W68"/>
      <c r="X68"/>
      <c r="Y68"/>
      <c r="Z68" s="127" t="s">
        <v>361</v>
      </c>
      <c r="AA68" s="42"/>
      <c r="AD68"/>
      <c r="AE68"/>
      <c r="AF68"/>
      <c r="AG68"/>
      <c r="AH68"/>
      <c r="AM68"/>
      <c r="AN68"/>
      <c r="AO68"/>
      <c r="AP68"/>
      <c r="AQ68"/>
      <c r="AR68"/>
      <c r="AS68"/>
      <c r="AT68"/>
      <c r="AU68"/>
      <c r="AV68"/>
      <c r="AW68"/>
    </row>
    <row r="69" spans="23:49" ht="15" customHeight="1">
      <c r="W69"/>
      <c r="X69"/>
      <c r="Y69"/>
      <c r="Z69" s="128" t="s">
        <v>390</v>
      </c>
      <c r="AA69" s="137" t="s">
        <v>83</v>
      </c>
      <c r="AB69" s="137" t="s">
        <v>75</v>
      </c>
      <c r="AD69"/>
      <c r="AE69"/>
      <c r="AF69"/>
      <c r="AG69"/>
      <c r="AH69"/>
      <c r="AM69"/>
      <c r="AN69"/>
      <c r="AO69"/>
      <c r="AP69"/>
      <c r="AQ69"/>
      <c r="AR69"/>
      <c r="AS69"/>
      <c r="AT69"/>
      <c r="AU69"/>
      <c r="AV69"/>
      <c r="AW69"/>
    </row>
    <row r="70" spans="23:49" ht="15" customHeight="1">
      <c r="W70"/>
      <c r="X70"/>
      <c r="Y70"/>
      <c r="Z70" s="86" t="s">
        <v>391</v>
      </c>
      <c r="AA70" s="377">
        <v>0.63636363636363635</v>
      </c>
      <c r="AB70" s="84">
        <v>7</v>
      </c>
      <c r="AD70"/>
      <c r="AE70"/>
      <c r="AF70"/>
      <c r="AG70"/>
      <c r="AH70"/>
      <c r="AM70"/>
      <c r="AN70"/>
      <c r="AO70"/>
      <c r="AP70"/>
      <c r="AQ70"/>
      <c r="AR70"/>
      <c r="AS70"/>
      <c r="AT70"/>
      <c r="AU70"/>
      <c r="AV70"/>
      <c r="AW70"/>
    </row>
    <row r="71" spans="23:49" ht="15" customHeight="1">
      <c r="W71"/>
      <c r="X71"/>
      <c r="Y71"/>
      <c r="Z71" s="86" t="s">
        <v>392</v>
      </c>
      <c r="AA71" s="377">
        <v>0.27272727272727271</v>
      </c>
      <c r="AB71" s="84">
        <v>3</v>
      </c>
      <c r="AD71"/>
      <c r="AE71"/>
      <c r="AF71"/>
      <c r="AG71"/>
      <c r="AH71"/>
      <c r="AM71"/>
      <c r="AN71"/>
      <c r="AO71"/>
      <c r="AP71"/>
      <c r="AQ71"/>
      <c r="AR71"/>
      <c r="AS71"/>
      <c r="AT71"/>
      <c r="AU71"/>
      <c r="AV71"/>
      <c r="AW71"/>
    </row>
    <row r="72" spans="23:49" ht="15" customHeight="1">
      <c r="W72"/>
      <c r="X72"/>
      <c r="Y72"/>
      <c r="Z72" s="86" t="s">
        <v>393</v>
      </c>
      <c r="AA72" s="377">
        <v>0.90909090909090906</v>
      </c>
      <c r="AB72" s="84">
        <v>10</v>
      </c>
      <c r="AD72"/>
      <c r="AE72"/>
      <c r="AF72"/>
      <c r="AG72"/>
      <c r="AH72"/>
      <c r="AM72"/>
      <c r="AN72"/>
      <c r="AO72"/>
      <c r="AP72"/>
      <c r="AQ72"/>
      <c r="AR72"/>
      <c r="AS72"/>
      <c r="AT72"/>
      <c r="AU72"/>
      <c r="AV72"/>
      <c r="AW72"/>
    </row>
    <row r="73" spans="23:49" ht="15" customHeight="1">
      <c r="W73"/>
      <c r="X73"/>
      <c r="Y73"/>
      <c r="Z73" s="86" t="s">
        <v>394</v>
      </c>
      <c r="AA73" s="377">
        <v>0.63636363636363635</v>
      </c>
      <c r="AB73" s="84">
        <v>7</v>
      </c>
      <c r="AD73"/>
      <c r="AE73"/>
      <c r="AF73"/>
      <c r="AG73"/>
      <c r="AH73"/>
      <c r="AM73"/>
      <c r="AN73"/>
      <c r="AO73"/>
      <c r="AP73"/>
      <c r="AQ73"/>
      <c r="AR73"/>
      <c r="AS73"/>
      <c r="AT73"/>
      <c r="AU73"/>
      <c r="AV73"/>
      <c r="AW73"/>
    </row>
    <row r="74" spans="23:49" ht="15" customHeight="1">
      <c r="W74"/>
      <c r="X74"/>
      <c r="Y74"/>
      <c r="Z74" s="86" t="s">
        <v>395</v>
      </c>
      <c r="AA74" s="377">
        <v>0.63636363636363635</v>
      </c>
      <c r="AB74" s="84">
        <v>7</v>
      </c>
      <c r="AD74"/>
      <c r="AE74"/>
      <c r="AF74"/>
      <c r="AG74"/>
      <c r="AH74"/>
      <c r="AM74"/>
      <c r="AN74"/>
      <c r="AO74"/>
      <c r="AP74"/>
      <c r="AQ74"/>
      <c r="AR74"/>
      <c r="AS74"/>
      <c r="AT74"/>
      <c r="AU74"/>
      <c r="AV74"/>
      <c r="AW74"/>
    </row>
    <row r="75" spans="23:49" ht="15" customHeight="1">
      <c r="W75"/>
      <c r="X75"/>
      <c r="Y75"/>
      <c r="Z75" s="86" t="s">
        <v>396</v>
      </c>
      <c r="AA75" s="377">
        <v>0.45454545454545453</v>
      </c>
      <c r="AB75" s="84">
        <v>5</v>
      </c>
      <c r="AD75"/>
      <c r="AE75"/>
      <c r="AF75"/>
      <c r="AG75"/>
      <c r="AH75"/>
      <c r="AM75"/>
      <c r="AN75"/>
      <c r="AO75"/>
      <c r="AP75"/>
      <c r="AQ75"/>
      <c r="AR75"/>
      <c r="AS75"/>
      <c r="AT75"/>
      <c r="AU75"/>
      <c r="AV75"/>
      <c r="AW75"/>
    </row>
    <row r="76" spans="23:49" ht="15" customHeight="1">
      <c r="W76"/>
      <c r="X76"/>
      <c r="Y76"/>
      <c r="Z76" s="86" t="s">
        <v>397</v>
      </c>
      <c r="AA76" s="377">
        <v>0.63636363636363635</v>
      </c>
      <c r="AB76" s="84">
        <v>7</v>
      </c>
      <c r="AD76"/>
      <c r="AE76"/>
      <c r="AF76"/>
      <c r="AG76"/>
      <c r="AH76"/>
      <c r="AM76"/>
      <c r="AN76"/>
      <c r="AO76"/>
      <c r="AP76"/>
      <c r="AQ76"/>
      <c r="AR76"/>
      <c r="AS76"/>
      <c r="AT76"/>
      <c r="AU76"/>
      <c r="AV76"/>
      <c r="AW76"/>
    </row>
    <row r="77" spans="23:49" ht="15" customHeight="1">
      <c r="W77"/>
      <c r="X77"/>
      <c r="Y77"/>
      <c r="Z77" s="86" t="s">
        <v>0</v>
      </c>
      <c r="AA77" s="377">
        <v>9.0909090909090912E-2</v>
      </c>
      <c r="AB77" s="84">
        <v>1</v>
      </c>
      <c r="AD77"/>
      <c r="AE77"/>
      <c r="AF77"/>
      <c r="AG77"/>
      <c r="AH77"/>
      <c r="AM77"/>
      <c r="AN77"/>
      <c r="AO77"/>
      <c r="AP77"/>
      <c r="AQ77"/>
      <c r="AR77"/>
      <c r="AS77"/>
      <c r="AT77"/>
      <c r="AU77"/>
      <c r="AV77"/>
      <c r="AW77"/>
    </row>
    <row r="78" spans="23:49" ht="15" customHeight="1">
      <c r="W78"/>
      <c r="X78"/>
      <c r="Y78"/>
      <c r="AA78" s="309" t="s">
        <v>405</v>
      </c>
      <c r="AB78" s="3">
        <v>11</v>
      </c>
      <c r="AD78"/>
      <c r="AE78"/>
      <c r="AF78"/>
      <c r="AG78"/>
      <c r="AH78"/>
      <c r="AM78"/>
      <c r="AN78"/>
      <c r="AO78"/>
      <c r="AP78"/>
      <c r="AQ78"/>
      <c r="AR78"/>
      <c r="AS78"/>
      <c r="AT78"/>
      <c r="AU78"/>
      <c r="AV78"/>
      <c r="AW78"/>
    </row>
    <row r="79" spans="23:49" ht="15" customHeight="1">
      <c r="W79"/>
      <c r="X79"/>
      <c r="Y79"/>
      <c r="AA79" s="3"/>
      <c r="AB79" s="309"/>
      <c r="AD79"/>
      <c r="AE79"/>
      <c r="AF79"/>
      <c r="AG79"/>
      <c r="AH79"/>
      <c r="AM79"/>
      <c r="AN79"/>
      <c r="AO79"/>
      <c r="AP79"/>
      <c r="AQ79"/>
      <c r="AR79"/>
      <c r="AS79"/>
      <c r="AT79"/>
      <c r="AU79"/>
      <c r="AV79"/>
      <c r="AW79"/>
    </row>
    <row r="80" spans="23:49" ht="15" customHeight="1">
      <c r="W80"/>
      <c r="X80"/>
      <c r="Y80"/>
      <c r="Z80" s="127" t="s">
        <v>362</v>
      </c>
      <c r="AA80" s="42"/>
      <c r="AD80"/>
      <c r="AE80"/>
      <c r="AF80"/>
      <c r="AG80"/>
      <c r="AH80"/>
      <c r="AM80"/>
      <c r="AN80"/>
      <c r="AO80"/>
      <c r="AP80"/>
      <c r="AQ80"/>
      <c r="AR80"/>
      <c r="AS80"/>
      <c r="AT80"/>
      <c r="AU80"/>
      <c r="AV80"/>
      <c r="AW80"/>
    </row>
    <row r="81" spans="23:49" ht="15" customHeight="1">
      <c r="W81"/>
      <c r="X81"/>
      <c r="Y81"/>
      <c r="Z81" s="128" t="s">
        <v>390</v>
      </c>
      <c r="AA81" s="137" t="s">
        <v>83</v>
      </c>
      <c r="AB81" s="137" t="s">
        <v>75</v>
      </c>
      <c r="AD81"/>
      <c r="AE81"/>
      <c r="AF81"/>
      <c r="AG81"/>
      <c r="AH81"/>
      <c r="AM81"/>
      <c r="AN81"/>
      <c r="AO81"/>
      <c r="AP81"/>
      <c r="AQ81"/>
      <c r="AR81"/>
      <c r="AS81"/>
      <c r="AT81"/>
      <c r="AU81"/>
      <c r="AV81"/>
      <c r="AW81"/>
    </row>
    <row r="82" spans="23:49" ht="15" customHeight="1">
      <c r="W82"/>
      <c r="X82"/>
      <c r="Y82"/>
      <c r="Z82" s="86" t="s">
        <v>391</v>
      </c>
      <c r="AA82" s="377">
        <v>1</v>
      </c>
      <c r="AB82" s="84">
        <v>1</v>
      </c>
      <c r="AD82"/>
      <c r="AE82"/>
      <c r="AF82"/>
      <c r="AG82"/>
      <c r="AH82"/>
      <c r="AM82"/>
      <c r="AN82"/>
      <c r="AO82"/>
      <c r="AP82"/>
      <c r="AQ82"/>
      <c r="AR82"/>
      <c r="AS82"/>
      <c r="AT82"/>
      <c r="AU82"/>
      <c r="AV82"/>
      <c r="AW82"/>
    </row>
    <row r="83" spans="23:49" ht="15" customHeight="1">
      <c r="W83"/>
      <c r="X83"/>
      <c r="Y83"/>
      <c r="Z83" s="86" t="s">
        <v>392</v>
      </c>
      <c r="AA83" s="377">
        <v>1</v>
      </c>
      <c r="AB83" s="84">
        <v>1</v>
      </c>
      <c r="AD83"/>
      <c r="AE83"/>
      <c r="AF83"/>
      <c r="AG83"/>
      <c r="AH83"/>
      <c r="AM83"/>
      <c r="AN83"/>
      <c r="AO83"/>
      <c r="AP83"/>
      <c r="AQ83"/>
      <c r="AR83"/>
      <c r="AS83"/>
      <c r="AT83"/>
      <c r="AU83"/>
      <c r="AV83"/>
      <c r="AW83"/>
    </row>
    <row r="84" spans="23:49" ht="15" customHeight="1">
      <c r="W84"/>
      <c r="X84"/>
      <c r="Y84"/>
      <c r="Z84" s="86" t="s">
        <v>393</v>
      </c>
      <c r="AA84" s="377">
        <v>1</v>
      </c>
      <c r="AB84" s="84">
        <v>1</v>
      </c>
      <c r="AD84"/>
      <c r="AE84"/>
      <c r="AF84"/>
      <c r="AG84"/>
      <c r="AH84"/>
      <c r="AM84"/>
      <c r="AN84"/>
      <c r="AO84"/>
      <c r="AP84"/>
      <c r="AQ84"/>
      <c r="AR84"/>
      <c r="AS84"/>
      <c r="AT84"/>
      <c r="AU84"/>
      <c r="AV84"/>
      <c r="AW84"/>
    </row>
    <row r="85" spans="23:49" ht="15" customHeight="1">
      <c r="W85"/>
      <c r="X85"/>
      <c r="Y85"/>
      <c r="Z85" s="86" t="s">
        <v>394</v>
      </c>
      <c r="AA85" s="377">
        <v>1</v>
      </c>
      <c r="AB85" s="84">
        <v>1</v>
      </c>
      <c r="AD85"/>
      <c r="AE85"/>
      <c r="AF85"/>
      <c r="AG85"/>
      <c r="AH85"/>
      <c r="AM85"/>
      <c r="AN85"/>
      <c r="AO85"/>
      <c r="AP85"/>
      <c r="AQ85"/>
      <c r="AR85"/>
      <c r="AS85"/>
      <c r="AT85"/>
      <c r="AU85"/>
      <c r="AV85"/>
      <c r="AW85"/>
    </row>
    <row r="86" spans="23:49" ht="15" customHeight="1">
      <c r="W86"/>
      <c r="X86"/>
      <c r="Y86"/>
      <c r="Z86" s="86" t="s">
        <v>395</v>
      </c>
      <c r="AA86" s="377">
        <v>1</v>
      </c>
      <c r="AB86" s="84">
        <v>1</v>
      </c>
      <c r="AD86"/>
      <c r="AE86"/>
      <c r="AF86"/>
      <c r="AG86"/>
      <c r="AH86"/>
      <c r="AM86"/>
      <c r="AN86"/>
      <c r="AO86"/>
      <c r="AP86"/>
      <c r="AQ86"/>
      <c r="AR86"/>
      <c r="AS86"/>
      <c r="AT86"/>
      <c r="AU86"/>
      <c r="AV86"/>
      <c r="AW86"/>
    </row>
    <row r="87" spans="23:49" ht="15" customHeight="1">
      <c r="W87" s="3"/>
      <c r="X87" s="3"/>
      <c r="Y87" s="3"/>
      <c r="Z87" s="86" t="s">
        <v>396</v>
      </c>
      <c r="AA87" s="377">
        <v>1</v>
      </c>
      <c r="AB87" s="84">
        <v>1</v>
      </c>
      <c r="AD87" s="3"/>
      <c r="AE87" s="3"/>
      <c r="AF87" s="3"/>
      <c r="AG87" s="3"/>
      <c r="AH87" s="3"/>
      <c r="AM87" s="3"/>
      <c r="AN87" s="3"/>
      <c r="AO87" s="3"/>
      <c r="AP87" s="3"/>
      <c r="AQ87" s="3"/>
      <c r="AR87" s="3"/>
      <c r="AS87" s="3"/>
      <c r="AT87" s="3"/>
      <c r="AU87" s="3"/>
    </row>
    <row r="88" spans="23:49" ht="15" customHeight="1">
      <c r="W88" s="3"/>
      <c r="X88" s="3"/>
      <c r="Y88" s="3"/>
      <c r="Z88" s="86" t="s">
        <v>397</v>
      </c>
      <c r="AA88" s="377">
        <v>1</v>
      </c>
      <c r="AB88" s="84">
        <v>1</v>
      </c>
      <c r="AD88" s="3"/>
      <c r="AE88" s="3"/>
      <c r="AF88" s="3"/>
      <c r="AG88" s="3"/>
      <c r="AH88" s="3"/>
      <c r="AM88" s="3"/>
      <c r="AN88" s="3"/>
      <c r="AO88" s="3"/>
      <c r="AP88" s="3"/>
      <c r="AQ88" s="3"/>
      <c r="AR88" s="3"/>
      <c r="AS88" s="3"/>
      <c r="AT88" s="3"/>
      <c r="AU88" s="3"/>
    </row>
    <row r="89" spans="23:49" ht="15" customHeight="1">
      <c r="Z89" s="86" t="s">
        <v>0</v>
      </c>
      <c r="AA89" s="377">
        <v>0</v>
      </c>
      <c r="AB89" s="84">
        <v>0</v>
      </c>
    </row>
    <row r="90" spans="23:49" ht="15" customHeight="1">
      <c r="AA90" s="309" t="s">
        <v>405</v>
      </c>
      <c r="AB90" s="3">
        <v>1</v>
      </c>
    </row>
    <row r="91" spans="23:49" ht="15" customHeight="1">
      <c r="AA91" s="3"/>
      <c r="AB91" s="309"/>
    </row>
    <row r="92" spans="23:49" ht="15" customHeight="1">
      <c r="Z92" s="127" t="s">
        <v>406</v>
      </c>
      <c r="AA92" s="42"/>
    </row>
    <row r="93" spans="23:49">
      <c r="Z93" s="128" t="s">
        <v>390</v>
      </c>
      <c r="AA93" s="137" t="s">
        <v>83</v>
      </c>
      <c r="AB93" s="137" t="s">
        <v>75</v>
      </c>
    </row>
    <row r="94" spans="23:49" ht="14.4">
      <c r="Z94" s="86" t="s">
        <v>391</v>
      </c>
      <c r="AA94" s="377">
        <v>0.8</v>
      </c>
      <c r="AB94" s="84">
        <v>8</v>
      </c>
    </row>
    <row r="95" spans="23:49" ht="14.4">
      <c r="Z95" s="86" t="s">
        <v>392</v>
      </c>
      <c r="AA95" s="377">
        <v>0.2</v>
      </c>
      <c r="AB95" s="84">
        <v>2</v>
      </c>
    </row>
    <row r="96" spans="23:49" ht="14.4">
      <c r="Z96" s="86" t="s">
        <v>393</v>
      </c>
      <c r="AA96" s="377">
        <v>0.9</v>
      </c>
      <c r="AB96" s="84">
        <v>9</v>
      </c>
    </row>
    <row r="97" spans="26:37" ht="14.4">
      <c r="Z97" s="86" t="s">
        <v>394</v>
      </c>
      <c r="AA97" s="377">
        <v>0.7</v>
      </c>
      <c r="AB97" s="84">
        <v>7</v>
      </c>
    </row>
    <row r="98" spans="26:37" ht="14.4">
      <c r="Z98" s="86" t="s">
        <v>395</v>
      </c>
      <c r="AA98" s="377">
        <v>0.7</v>
      </c>
      <c r="AB98" s="84">
        <v>7</v>
      </c>
      <c r="AI98" s="1"/>
      <c r="AJ98" s="309" t="s">
        <v>405</v>
      </c>
      <c r="AK98" s="3">
        <v>10</v>
      </c>
    </row>
    <row r="99" spans="26:37" ht="14.4">
      <c r="Z99" s="86" t="s">
        <v>396</v>
      </c>
      <c r="AA99" s="377">
        <v>0.5</v>
      </c>
      <c r="AB99" s="84">
        <v>5</v>
      </c>
    </row>
    <row r="100" spans="26:37" ht="14.4">
      <c r="Z100" s="86" t="s">
        <v>397</v>
      </c>
      <c r="AA100" s="377">
        <v>0.4</v>
      </c>
      <c r="AB100" s="84">
        <v>4</v>
      </c>
    </row>
    <row r="101" spans="26:37" ht="14.4">
      <c r="Z101" s="86" t="s">
        <v>0</v>
      </c>
      <c r="AA101" s="377">
        <v>0</v>
      </c>
      <c r="AB101" s="84">
        <v>0</v>
      </c>
    </row>
  </sheetData>
  <sheetProtection algorithmName="SHA-512" hashValue="ry5b6RvLDwmHg4q8ZtqbEhDtPLf9LJPVfU37NJh9JRJhb70d487l9qW2GLGPVYOSDoqDdgP5yuPwYAyjhgdmFQ==" saltValue="a3LdaPS21Vu0YhVXsA1jMQ==" spinCount="100000" sheet="1" objects="1" scenarios="1" selectLockedCells="1" selectUnlockedCells="1"/>
  <mergeCells count="12">
    <mergeCell ref="F29:H29"/>
    <mergeCell ref="F30:H30"/>
    <mergeCell ref="K24:N25"/>
    <mergeCell ref="K26:M26"/>
    <mergeCell ref="K27:M27"/>
    <mergeCell ref="K28:M28"/>
    <mergeCell ref="K29:M29"/>
    <mergeCell ref="A2:Q2"/>
    <mergeCell ref="F24:I25"/>
    <mergeCell ref="F26:H26"/>
    <mergeCell ref="F27:H27"/>
    <mergeCell ref="F28:H28"/>
  </mergeCells>
  <pageMargins left="0.25" right="0.25" top="0.75" bottom="0.75" header="0.3" footer="0.3"/>
  <pageSetup paperSize="5"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Y217"/>
  <sheetViews>
    <sheetView showGridLines="0" showRowColHeaders="0" zoomScale="80" zoomScaleNormal="80" zoomScaleSheetLayoutView="80" workbookViewId="0"/>
  </sheetViews>
  <sheetFormatPr defaultColWidth="9.8984375" defaultRowHeight="11.4"/>
  <cols>
    <col min="1" max="1" width="24.69921875" style="4" customWidth="1"/>
    <col min="2" max="2" width="3.69921875" style="4" customWidth="1"/>
    <col min="3" max="3" width="7.69921875" style="2" customWidth="1"/>
    <col min="4" max="4" width="22.8984375" style="2" customWidth="1"/>
    <col min="5" max="5" width="7.8984375" style="2" customWidth="1"/>
    <col min="6" max="6" width="2.69921875" style="2" customWidth="1"/>
    <col min="7" max="7" width="10.69921875" style="2" customWidth="1"/>
    <col min="8" max="9" width="9.8984375" style="2" customWidth="1"/>
    <col min="10" max="10" width="20.59765625" style="2" customWidth="1"/>
    <col min="11" max="11" width="2" style="2" customWidth="1"/>
    <col min="12" max="12" width="6.296875" style="2" customWidth="1"/>
    <col min="13" max="13" width="4.69921875" style="2" customWidth="1"/>
    <col min="14" max="16" width="9.8984375" style="2" customWidth="1"/>
    <col min="17" max="17" width="6.69921875" style="2" customWidth="1"/>
    <col min="18" max="18" width="10.5" style="2" customWidth="1"/>
    <col min="19" max="19" width="9.8984375" style="2" customWidth="1"/>
    <col min="20" max="20" width="4.8984375" style="2" hidden="1" customWidth="1"/>
    <col min="21" max="21" width="52.5" hidden="1" customWidth="1"/>
    <col min="22" max="22" width="10.296875" hidden="1" customWidth="1"/>
    <col min="23" max="33" width="9.8984375" hidden="1" customWidth="1"/>
    <col min="34" max="34" width="21.69921875" hidden="1" customWidth="1"/>
    <col min="35" max="37" width="9.8984375" hidden="1" customWidth="1"/>
    <col min="38" max="50" width="9.8984375" customWidth="1"/>
    <col min="51" max="51" width="9.8984375" style="2" customWidth="1"/>
    <col min="52" max="16384" width="9.8984375" style="2"/>
  </cols>
  <sheetData>
    <row r="1" spans="1:50" ht="64.95" customHeight="1" thickBot="1">
      <c r="A1" s="509"/>
      <c r="B1" s="5"/>
      <c r="C1" s="5"/>
      <c r="D1" s="5"/>
      <c r="E1" s="5"/>
      <c r="F1" s="5"/>
      <c r="G1" s="5"/>
      <c r="H1" s="5"/>
      <c r="I1" s="5"/>
      <c r="J1" s="5"/>
      <c r="K1" s="5"/>
      <c r="L1" s="5"/>
      <c r="M1" s="495"/>
      <c r="Q1" s="8"/>
      <c r="R1" s="9" t="s">
        <v>1</v>
      </c>
      <c r="T1" s="278"/>
    </row>
    <row r="2" spans="1:50" ht="18" customHeight="1">
      <c r="A2" s="585" t="s">
        <v>591</v>
      </c>
      <c r="B2" s="585"/>
      <c r="C2" s="585"/>
      <c r="D2" s="585"/>
      <c r="E2" s="585"/>
      <c r="F2" s="585"/>
      <c r="G2" s="585"/>
      <c r="H2" s="585"/>
      <c r="I2" s="585"/>
      <c r="J2" s="585"/>
      <c r="K2" s="585"/>
      <c r="L2" s="585"/>
      <c r="M2" s="585"/>
      <c r="N2" s="585"/>
      <c r="O2" s="585"/>
      <c r="P2" s="585"/>
      <c r="Q2" s="585"/>
      <c r="R2" s="585"/>
      <c r="U2" s="403" t="s">
        <v>90</v>
      </c>
      <c r="V2" s="404" t="s">
        <v>184</v>
      </c>
      <c r="W2" s="404" t="s">
        <v>91</v>
      </c>
      <c r="X2" s="404" t="s">
        <v>97</v>
      </c>
      <c r="Y2" s="405" t="s">
        <v>74</v>
      </c>
      <c r="AB2" s="22"/>
    </row>
    <row r="3" spans="1:50" ht="15" customHeight="1">
      <c r="A3" s="512"/>
      <c r="U3" s="374" t="s">
        <v>407</v>
      </c>
      <c r="V3" s="378">
        <v>0.80405405405405406</v>
      </c>
      <c r="W3" s="375">
        <v>238</v>
      </c>
      <c r="X3" s="379">
        <v>58</v>
      </c>
      <c r="Y3" s="380">
        <v>296</v>
      </c>
    </row>
    <row r="4" spans="1:50" ht="18.75" customHeight="1">
      <c r="A4" s="513"/>
      <c r="G4" s="603">
        <f>V16</f>
        <v>0.14576271186440679</v>
      </c>
      <c r="H4" s="604" t="s">
        <v>631</v>
      </c>
      <c r="I4" s="604"/>
      <c r="J4" s="604"/>
      <c r="K4" s="604"/>
      <c r="L4" s="604"/>
      <c r="U4" s="84" t="s">
        <v>408</v>
      </c>
      <c r="V4" s="215">
        <v>0.81418918918918914</v>
      </c>
      <c r="W4" s="376">
        <v>241</v>
      </c>
      <c r="X4" s="216">
        <v>55</v>
      </c>
      <c r="Y4" s="381">
        <v>296</v>
      </c>
    </row>
    <row r="5" spans="1:50" ht="15.75" customHeight="1">
      <c r="A5" s="512"/>
      <c r="D5" s="6"/>
      <c r="E5" s="6"/>
      <c r="F5" s="6"/>
      <c r="G5" s="603"/>
      <c r="H5" s="604"/>
      <c r="I5" s="604"/>
      <c r="J5" s="604"/>
      <c r="K5" s="604"/>
      <c r="L5" s="604"/>
      <c r="M5" s="6"/>
      <c r="N5" s="6"/>
      <c r="O5" s="6"/>
      <c r="P5" s="6"/>
      <c r="Q5" s="6"/>
      <c r="R5" s="6"/>
      <c r="U5" s="84" t="s">
        <v>409</v>
      </c>
      <c r="V5" s="215">
        <v>0.74915254237288131</v>
      </c>
      <c r="W5" s="376">
        <v>221</v>
      </c>
      <c r="X5" s="216">
        <v>74</v>
      </c>
      <c r="Y5" s="381">
        <v>295</v>
      </c>
    </row>
    <row r="6" spans="1:50" ht="15.75" customHeight="1">
      <c r="A6" s="514"/>
      <c r="B6" s="18"/>
      <c r="D6" s="6"/>
      <c r="E6" s="6"/>
      <c r="F6" s="6"/>
      <c r="G6" s="6"/>
      <c r="H6" s="604"/>
      <c r="I6" s="604"/>
      <c r="J6" s="604"/>
      <c r="K6" s="604"/>
      <c r="L6" s="604"/>
      <c r="M6" s="6"/>
      <c r="N6" s="6"/>
      <c r="O6" s="6"/>
      <c r="P6" s="6"/>
      <c r="Q6" s="6"/>
      <c r="R6" s="6"/>
      <c r="U6" s="84" t="s">
        <v>410</v>
      </c>
      <c r="V6" s="215">
        <v>0.68135593220338986</v>
      </c>
      <c r="W6" s="376">
        <v>201</v>
      </c>
      <c r="X6" s="216">
        <v>94</v>
      </c>
      <c r="Y6" s="381">
        <v>295</v>
      </c>
    </row>
    <row r="7" spans="1:50" ht="15.75" customHeight="1">
      <c r="A7" s="519"/>
      <c r="D7" s="16"/>
      <c r="E7" s="16"/>
      <c r="J7" s="3"/>
      <c r="K7" s="310" t="s">
        <v>79</v>
      </c>
      <c r="L7" s="452">
        <f>W19</f>
        <v>295</v>
      </c>
      <c r="N7" s="3"/>
      <c r="O7" s="3"/>
      <c r="P7" s="3"/>
      <c r="Q7" s="3"/>
      <c r="R7" s="3"/>
      <c r="U7" s="163" t="s">
        <v>411</v>
      </c>
      <c r="V7" s="215">
        <v>0.84406779661016951</v>
      </c>
      <c r="W7" s="376">
        <v>249</v>
      </c>
      <c r="X7" s="216">
        <v>46</v>
      </c>
      <c r="Y7" s="382">
        <v>295</v>
      </c>
    </row>
    <row r="8" spans="1:50" ht="15.75" customHeight="1">
      <c r="A8" s="515"/>
      <c r="B8" s="1"/>
      <c r="C8" s="3"/>
      <c r="D8" s="11"/>
      <c r="E8" s="11"/>
      <c r="F8" s="3"/>
      <c r="G8" s="3"/>
      <c r="H8" s="3"/>
      <c r="I8" s="3"/>
      <c r="J8" s="3"/>
      <c r="K8" s="3"/>
      <c r="L8" s="3"/>
      <c r="N8" s="3"/>
      <c r="O8" s="3"/>
      <c r="P8" s="3"/>
      <c r="Q8" s="3"/>
      <c r="R8" s="3"/>
      <c r="U8" s="42"/>
      <c r="V8" s="42"/>
      <c r="W8" s="42"/>
      <c r="X8" s="132" t="s">
        <v>127</v>
      </c>
      <c r="Y8" s="133">
        <v>295.39999999999998</v>
      </c>
    </row>
    <row r="9" spans="1:50" s="3" customFormat="1" ht="15.75" customHeight="1">
      <c r="A9" s="520"/>
      <c r="B9" s="1"/>
      <c r="D9" s="11"/>
      <c r="E9" s="11"/>
      <c r="H9" s="595" t="s">
        <v>592</v>
      </c>
      <c r="I9" s="595"/>
      <c r="J9" s="595"/>
      <c r="K9" s="595"/>
      <c r="L9" s="595"/>
      <c r="M9" s="2"/>
      <c r="S9" s="2"/>
      <c r="U9" s="42"/>
      <c r="V9" s="42"/>
      <c r="W9" s="42"/>
      <c r="X9" s="42"/>
      <c r="Y9" s="42"/>
      <c r="Z9"/>
      <c r="AA9"/>
      <c r="AB9"/>
      <c r="AC9"/>
      <c r="AD9"/>
      <c r="AE9"/>
      <c r="AF9"/>
      <c r="AG9"/>
      <c r="AH9"/>
      <c r="AI9"/>
      <c r="AJ9"/>
      <c r="AK9"/>
      <c r="AL9"/>
      <c r="AM9"/>
      <c r="AN9"/>
      <c r="AO9"/>
      <c r="AP9"/>
      <c r="AQ9"/>
      <c r="AR9"/>
      <c r="AS9"/>
      <c r="AT9"/>
      <c r="AU9"/>
      <c r="AV9"/>
      <c r="AW9"/>
      <c r="AX9"/>
    </row>
    <row r="10" spans="1:50" s="3" customFormat="1" ht="15.75" customHeight="1">
      <c r="A10" s="520"/>
      <c r="B10" s="1"/>
      <c r="H10" s="595"/>
      <c r="I10" s="595"/>
      <c r="J10" s="595"/>
      <c r="K10" s="595"/>
      <c r="L10" s="595"/>
      <c r="M10" s="2"/>
      <c r="S10" s="2"/>
      <c r="U10" s="42"/>
      <c r="V10" s="42"/>
      <c r="W10" s="42"/>
      <c r="X10" s="42"/>
      <c r="Y10" s="42"/>
      <c r="Z10"/>
      <c r="AA10"/>
      <c r="AB10"/>
      <c r="AC10"/>
      <c r="AD10"/>
      <c r="AE10"/>
      <c r="AF10"/>
      <c r="AG10"/>
      <c r="AH10"/>
      <c r="AI10"/>
      <c r="AJ10"/>
      <c r="AK10"/>
      <c r="AL10"/>
      <c r="AM10"/>
      <c r="AN10"/>
      <c r="AO10"/>
      <c r="AP10"/>
      <c r="AQ10"/>
      <c r="AR10"/>
      <c r="AS10"/>
      <c r="AT10"/>
      <c r="AU10"/>
      <c r="AV10"/>
      <c r="AW10"/>
      <c r="AX10"/>
    </row>
    <row r="11" spans="1:50" s="3" customFormat="1" ht="27.45" customHeight="1">
      <c r="A11" s="520"/>
      <c r="B11" s="1"/>
      <c r="H11" s="606" t="str">
        <f>U23</f>
        <v>An instructor made verbal comments that were hostile or offensive to me.</v>
      </c>
      <c r="I11" s="606"/>
      <c r="J11" s="606"/>
      <c r="K11" s="606"/>
      <c r="L11" s="363">
        <f>V23</f>
        <v>0.52631578947368418</v>
      </c>
      <c r="M11" s="2"/>
      <c r="S11" s="2"/>
      <c r="U11" s="42"/>
      <c r="V11" s="42"/>
      <c r="W11" s="42"/>
      <c r="X11" s="42"/>
      <c r="Y11" s="42"/>
      <c r="Z11"/>
      <c r="AA11"/>
      <c r="AB11"/>
      <c r="AC11"/>
      <c r="AD11"/>
      <c r="AE11"/>
      <c r="AF11"/>
      <c r="AG11"/>
      <c r="AH11"/>
      <c r="AI11"/>
      <c r="AJ11"/>
      <c r="AK11"/>
      <c r="AL11"/>
      <c r="AM11"/>
      <c r="AN11"/>
      <c r="AO11"/>
      <c r="AP11"/>
      <c r="AQ11"/>
      <c r="AR11"/>
      <c r="AS11"/>
      <c r="AT11"/>
      <c r="AU11"/>
      <c r="AV11"/>
      <c r="AW11"/>
      <c r="AX11"/>
    </row>
    <row r="12" spans="1:50" s="3" customFormat="1" ht="18" customHeight="1">
      <c r="A12" s="516"/>
      <c r="B12" s="1"/>
      <c r="H12" s="593" t="str">
        <f t="shared" ref="H12:H13" si="0">U24</f>
        <v>I was deliberately ignored or excluded.</v>
      </c>
      <c r="I12" s="593"/>
      <c r="J12" s="593"/>
      <c r="K12" s="593"/>
      <c r="L12" s="459">
        <f t="shared" ref="L12:L13" si="1">V24</f>
        <v>0.44736842105263158</v>
      </c>
      <c r="M12" s="2"/>
      <c r="S12" s="2"/>
      <c r="U12"/>
      <c r="V12"/>
      <c r="W12"/>
      <c r="X12"/>
      <c r="Y12"/>
      <c r="Z12"/>
      <c r="AA12"/>
      <c r="AB12"/>
      <c r="AC12"/>
      <c r="AD12"/>
      <c r="AE12"/>
      <c r="AF12"/>
      <c r="AG12"/>
      <c r="AH12"/>
      <c r="AI12"/>
      <c r="AJ12"/>
      <c r="AK12"/>
      <c r="AL12"/>
      <c r="AM12"/>
      <c r="AN12"/>
      <c r="AO12"/>
      <c r="AP12"/>
      <c r="AQ12"/>
      <c r="AR12"/>
      <c r="AS12"/>
      <c r="AT12"/>
      <c r="AU12"/>
      <c r="AV12"/>
      <c r="AW12"/>
      <c r="AX12"/>
    </row>
    <row r="13" spans="1:50" s="3" customFormat="1" ht="18" customHeight="1">
      <c r="A13" s="516"/>
      <c r="B13" s="1"/>
      <c r="H13" s="605" t="str">
        <f t="shared" si="0"/>
        <v>I received hostile or threatening comments or gestures.</v>
      </c>
      <c r="I13" s="605"/>
      <c r="J13" s="605"/>
      <c r="K13" s="605"/>
      <c r="L13" s="363">
        <f t="shared" si="1"/>
        <v>0.23684210526315788</v>
      </c>
      <c r="M13" s="2"/>
      <c r="S13" s="2"/>
      <c r="U13" s="488" t="s">
        <v>443</v>
      </c>
      <c r="V13" s="392" t="s">
        <v>83</v>
      </c>
      <c r="W13" s="393" t="s">
        <v>75</v>
      </c>
      <c r="X13" s="2"/>
      <c r="AB13" s="2"/>
      <c r="AC13"/>
      <c r="AD13"/>
      <c r="AE13"/>
      <c r="AF13"/>
      <c r="AG13"/>
      <c r="AH13"/>
      <c r="AI13"/>
      <c r="AJ13"/>
      <c r="AK13"/>
      <c r="AL13"/>
      <c r="AM13"/>
      <c r="AN13"/>
      <c r="AO13"/>
      <c r="AP13"/>
      <c r="AQ13"/>
      <c r="AR13"/>
      <c r="AS13"/>
      <c r="AT13"/>
      <c r="AU13"/>
      <c r="AV13"/>
      <c r="AW13"/>
      <c r="AX13"/>
    </row>
    <row r="14" spans="1:50" s="3" customFormat="1" ht="15" customHeight="1">
      <c r="A14" s="512"/>
      <c r="B14" s="4"/>
      <c r="C14" s="2"/>
      <c r="D14" s="2"/>
      <c r="E14" s="2"/>
      <c r="F14" s="2"/>
      <c r="K14" s="310" t="s">
        <v>79</v>
      </c>
      <c r="L14" s="452">
        <f>W33</f>
        <v>38</v>
      </c>
      <c r="M14" s="2"/>
      <c r="S14" s="2"/>
      <c r="T14" s="2"/>
      <c r="U14" s="328" t="s">
        <v>441</v>
      </c>
      <c r="V14" s="383">
        <v>9.8305084745762716E-2</v>
      </c>
      <c r="W14" s="487">
        <v>29</v>
      </c>
      <c r="X14" s="2"/>
      <c r="AB14" s="2"/>
      <c r="AC14"/>
      <c r="AD14"/>
      <c r="AE14"/>
      <c r="AF14"/>
      <c r="AG14"/>
      <c r="AH14"/>
      <c r="AI14"/>
      <c r="AJ14"/>
      <c r="AK14"/>
      <c r="AL14"/>
      <c r="AM14"/>
      <c r="AN14"/>
      <c r="AO14"/>
      <c r="AP14"/>
      <c r="AQ14"/>
      <c r="AR14"/>
      <c r="AS14"/>
      <c r="AT14"/>
      <c r="AU14"/>
      <c r="AV14"/>
      <c r="AW14"/>
      <c r="AX14"/>
    </row>
    <row r="15" spans="1:50" ht="15" customHeight="1">
      <c r="A15" s="512"/>
      <c r="G15" s="3"/>
      <c r="H15" s="3"/>
      <c r="I15" s="3"/>
      <c r="J15" s="3"/>
      <c r="K15" s="3"/>
      <c r="L15" s="3"/>
      <c r="N15" s="3"/>
      <c r="O15" s="3"/>
      <c r="P15" s="3"/>
      <c r="Q15" s="3"/>
      <c r="R15" s="3"/>
      <c r="U15" s="486" t="s">
        <v>440</v>
      </c>
      <c r="V15" s="94">
        <v>4.7457627118644069E-2</v>
      </c>
      <c r="W15" s="487">
        <v>14</v>
      </c>
      <c r="X15" s="2"/>
      <c r="AB15" s="2"/>
    </row>
    <row r="16" spans="1:50" ht="15" customHeight="1">
      <c r="A16" s="512"/>
      <c r="G16" s="3"/>
      <c r="H16" s="595" t="s">
        <v>593</v>
      </c>
      <c r="I16" s="595"/>
      <c r="J16" s="595"/>
      <c r="K16" s="595"/>
      <c r="L16" s="595"/>
      <c r="N16" s="3"/>
      <c r="O16" s="3"/>
      <c r="P16" s="3"/>
      <c r="Q16" s="310" t="s">
        <v>79</v>
      </c>
      <c r="R16" s="452">
        <f>W58</f>
        <v>37</v>
      </c>
      <c r="U16" s="491" t="s">
        <v>575</v>
      </c>
      <c r="V16" s="184">
        <v>0.14576271186440679</v>
      </c>
      <c r="W16" s="487">
        <v>43</v>
      </c>
      <c r="X16" s="2"/>
      <c r="AB16" s="2"/>
    </row>
    <row r="17" spans="1:51" ht="21.45" customHeight="1">
      <c r="A17" s="512"/>
      <c r="G17" s="3"/>
      <c r="H17" s="595"/>
      <c r="I17" s="595"/>
      <c r="J17" s="595"/>
      <c r="K17" s="595"/>
      <c r="L17" s="595"/>
      <c r="N17" s="3"/>
      <c r="O17" s="3"/>
      <c r="P17" s="3"/>
      <c r="Q17" s="3"/>
      <c r="R17" s="3"/>
      <c r="U17" s="491" t="s">
        <v>12</v>
      </c>
      <c r="V17" s="184">
        <v>0.85423728813559319</v>
      </c>
      <c r="W17" s="489">
        <v>252</v>
      </c>
      <c r="X17" s="2"/>
      <c r="AB17" s="2"/>
    </row>
    <row r="18" spans="1:51" ht="18" customHeight="1">
      <c r="A18" s="512"/>
      <c r="G18" s="3"/>
      <c r="H18" s="594" t="str">
        <f>U38</f>
        <v>Other</v>
      </c>
      <c r="I18" s="594"/>
      <c r="J18" s="594"/>
      <c r="K18" s="594"/>
      <c r="L18" s="363">
        <f>V38</f>
        <v>0.45945945945945948</v>
      </c>
      <c r="N18" s="607" t="s">
        <v>594</v>
      </c>
      <c r="O18" s="607"/>
      <c r="P18" s="607"/>
      <c r="Q18" s="607"/>
      <c r="R18" s="607"/>
      <c r="X18" s="2"/>
      <c r="AB18" s="2"/>
    </row>
    <row r="19" spans="1:51" ht="18" customHeight="1">
      <c r="A19" s="512"/>
      <c r="G19" s="3"/>
      <c r="H19" s="593" t="str">
        <f t="shared" ref="H19:H20" si="2">U39</f>
        <v>My appearance or physical characteristics</v>
      </c>
      <c r="I19" s="593"/>
      <c r="J19" s="593"/>
      <c r="K19" s="593"/>
      <c r="L19" s="459">
        <f t="shared" ref="L19:L20" si="3">V39</f>
        <v>0.27027027027027029</v>
      </c>
      <c r="N19" s="607"/>
      <c r="O19" s="607"/>
      <c r="P19" s="607"/>
      <c r="Q19" s="607"/>
      <c r="R19" s="607"/>
      <c r="U19" s="72"/>
      <c r="V19" s="384" t="s">
        <v>79</v>
      </c>
      <c r="W19" s="493">
        <v>295</v>
      </c>
      <c r="X19" s="3"/>
      <c r="AB19" s="3"/>
    </row>
    <row r="20" spans="1:51" ht="18" customHeight="1">
      <c r="A20" s="512"/>
      <c r="C20" s="3"/>
      <c r="D20" s="3"/>
      <c r="E20" s="3"/>
      <c r="F20" s="3"/>
      <c r="G20" s="3"/>
      <c r="H20" s="594" t="str">
        <f t="shared" si="2"/>
        <v>My race</v>
      </c>
      <c r="I20" s="594"/>
      <c r="J20" s="594"/>
      <c r="K20" s="594"/>
      <c r="L20" s="363">
        <f t="shared" si="3"/>
        <v>0.1891891891891892</v>
      </c>
      <c r="N20" s="594" t="str">
        <f>U102</f>
        <v>Roommate, friend, or classmate</v>
      </c>
      <c r="O20" s="594"/>
      <c r="P20" s="594"/>
      <c r="Q20" s="594"/>
      <c r="R20" s="363">
        <f>V102</f>
        <v>0.51351351351351349</v>
      </c>
      <c r="U20" s="2"/>
      <c r="V20" s="2"/>
      <c r="W20" s="2"/>
      <c r="X20" s="3"/>
      <c r="AB20" s="3"/>
    </row>
    <row r="21" spans="1:51" ht="15" customHeight="1">
      <c r="A21" s="512"/>
      <c r="C21" s="3"/>
      <c r="D21" s="3"/>
      <c r="E21" s="3"/>
      <c r="F21" s="3"/>
      <c r="G21" s="3"/>
      <c r="H21" s="3"/>
      <c r="I21" s="3"/>
      <c r="J21" s="3"/>
      <c r="K21" s="310" t="s">
        <v>79</v>
      </c>
      <c r="L21" s="452">
        <f>W51</f>
        <v>37</v>
      </c>
      <c r="N21" s="593" t="str">
        <f t="shared" ref="N21:N22" si="4">U103</f>
        <v>Faculty or staff member</v>
      </c>
      <c r="O21" s="593"/>
      <c r="P21" s="593"/>
      <c r="Q21" s="593"/>
      <c r="R21" s="459">
        <f t="shared" ref="R21:R22" si="5">V103</f>
        <v>0.32432432432432434</v>
      </c>
      <c r="X21" s="3"/>
      <c r="AB21" s="3"/>
    </row>
    <row r="22" spans="1:51" ht="15" customHeight="1">
      <c r="A22" s="512"/>
      <c r="C22" s="3"/>
      <c r="D22" s="3"/>
      <c r="E22" s="3"/>
      <c r="F22" s="3"/>
      <c r="G22" s="3"/>
      <c r="H22" s="3"/>
      <c r="I22" s="3"/>
      <c r="J22" s="3"/>
      <c r="K22" s="3"/>
      <c r="L22" s="3"/>
      <c r="N22" s="594" t="str">
        <f t="shared" si="4"/>
        <v>Family member</v>
      </c>
      <c r="O22" s="594"/>
      <c r="P22" s="594"/>
      <c r="Q22" s="594"/>
      <c r="R22" s="363">
        <f t="shared" si="5"/>
        <v>0.27027027027027029</v>
      </c>
      <c r="U22" s="391" t="s">
        <v>439</v>
      </c>
      <c r="V22" s="392" t="s">
        <v>83</v>
      </c>
      <c r="W22" s="393" t="s">
        <v>75</v>
      </c>
      <c r="X22" s="392" t="s">
        <v>218</v>
      </c>
      <c r="Y22" s="3"/>
      <c r="AC22" s="3"/>
      <c r="AY22"/>
    </row>
    <row r="23" spans="1:51" ht="15" customHeight="1">
      <c r="A23" s="512"/>
      <c r="C23" s="3"/>
      <c r="D23" s="3"/>
      <c r="E23" s="3"/>
      <c r="F23" s="3"/>
      <c r="G23" s="3"/>
      <c r="H23" s="607" t="s">
        <v>310</v>
      </c>
      <c r="I23" s="607"/>
      <c r="J23" s="607"/>
      <c r="K23" s="607"/>
      <c r="L23" s="607"/>
      <c r="N23" s="3"/>
      <c r="O23" s="3"/>
      <c r="P23" s="3"/>
      <c r="Q23" s="310" t="s">
        <v>79</v>
      </c>
      <c r="R23" s="452">
        <f>W111</f>
        <v>37</v>
      </c>
      <c r="U23" s="162" t="s">
        <v>431</v>
      </c>
      <c r="V23" s="100">
        <v>0.52631578947368418</v>
      </c>
      <c r="W23" s="168">
        <v>20</v>
      </c>
      <c r="X23" s="492"/>
      <c r="Y23" s="42"/>
      <c r="AC23" s="3"/>
      <c r="AY23"/>
    </row>
    <row r="24" spans="1:51" ht="15" customHeight="1">
      <c r="A24" s="512"/>
      <c r="C24" s="3"/>
      <c r="D24" s="3"/>
      <c r="E24" s="3"/>
      <c r="F24" s="3"/>
      <c r="G24" s="3"/>
      <c r="H24" s="607"/>
      <c r="I24" s="607"/>
      <c r="J24" s="607"/>
      <c r="K24" s="607"/>
      <c r="L24" s="607"/>
      <c r="N24" s="3"/>
      <c r="O24" s="3"/>
      <c r="P24" s="3"/>
      <c r="Q24" s="3"/>
      <c r="R24" s="3"/>
      <c r="U24" s="162" t="s">
        <v>437</v>
      </c>
      <c r="V24" s="100">
        <v>0.44736842105263158</v>
      </c>
      <c r="W24" s="164">
        <v>17</v>
      </c>
      <c r="X24" s="168"/>
      <c r="Y24" s="42"/>
      <c r="AC24" s="3"/>
      <c r="AY24"/>
    </row>
    <row r="25" spans="1:51" ht="15" customHeight="1">
      <c r="A25" s="512"/>
      <c r="C25" s="3"/>
      <c r="D25" s="3"/>
      <c r="E25" s="3"/>
      <c r="F25" s="3"/>
      <c r="G25" s="3"/>
      <c r="H25" s="611" t="str">
        <f>U77</f>
        <v>In class</v>
      </c>
      <c r="I25" s="594"/>
      <c r="J25" s="594"/>
      <c r="K25" s="594"/>
      <c r="L25" s="363">
        <f>V77</f>
        <v>0.54545454545454541</v>
      </c>
      <c r="N25" s="595" t="s">
        <v>595</v>
      </c>
      <c r="O25" s="595"/>
      <c r="P25" s="595"/>
      <c r="Q25" s="595"/>
      <c r="R25" s="595"/>
      <c r="U25" s="162" t="s">
        <v>434</v>
      </c>
      <c r="V25" s="100">
        <v>0.23684210526315788</v>
      </c>
      <c r="W25" s="164">
        <v>9</v>
      </c>
      <c r="X25" s="168"/>
      <c r="Y25" s="42"/>
      <c r="AC25" s="2"/>
      <c r="AY25"/>
    </row>
    <row r="26" spans="1:51" ht="15" customHeight="1">
      <c r="A26" s="512"/>
      <c r="C26" s="3"/>
      <c r="D26" s="3"/>
      <c r="E26" s="3"/>
      <c r="F26" s="3"/>
      <c r="G26" s="3"/>
      <c r="H26" s="612" t="str">
        <f t="shared" ref="H26:H27" si="6">U78</f>
        <v>Other</v>
      </c>
      <c r="I26" s="593"/>
      <c r="J26" s="593"/>
      <c r="K26" s="593"/>
      <c r="L26" s="459">
        <f t="shared" ref="L26:L27" si="7">V78</f>
        <v>0.30303030303030304</v>
      </c>
      <c r="N26" s="595"/>
      <c r="O26" s="595"/>
      <c r="P26" s="595"/>
      <c r="Q26" s="595"/>
      <c r="R26" s="595"/>
      <c r="U26" s="162" t="s">
        <v>436</v>
      </c>
      <c r="V26" s="100">
        <v>0.21052631578947367</v>
      </c>
      <c r="W26" s="164">
        <v>8</v>
      </c>
      <c r="X26" s="168"/>
      <c r="Y26" s="245"/>
      <c r="AC26" s="2"/>
      <c r="AY26"/>
    </row>
    <row r="27" spans="1:51" ht="15" customHeight="1">
      <c r="A27" s="512"/>
      <c r="C27" s="3"/>
      <c r="D27" s="3"/>
      <c r="E27" s="3"/>
      <c r="F27" s="3"/>
      <c r="G27" s="3"/>
      <c r="H27" s="611" t="str">
        <f t="shared" si="6"/>
        <v>In a campus office</v>
      </c>
      <c r="I27" s="594"/>
      <c r="J27" s="594"/>
      <c r="K27" s="594"/>
      <c r="L27" s="363">
        <f t="shared" si="7"/>
        <v>0.12121212121212122</v>
      </c>
      <c r="N27" s="594" t="str">
        <f>U61</f>
        <v>Didn't think it was serious enough to report</v>
      </c>
      <c r="O27" s="594"/>
      <c r="P27" s="594"/>
      <c r="Q27" s="594"/>
      <c r="R27" s="363">
        <f>V61</f>
        <v>0.69696969696969702</v>
      </c>
      <c r="U27" s="162" t="s">
        <v>0</v>
      </c>
      <c r="V27" s="100">
        <v>0.13157894736842105</v>
      </c>
      <c r="W27" s="487">
        <v>5</v>
      </c>
      <c r="X27" s="168"/>
      <c r="Y27" s="42"/>
      <c r="AC27" s="2"/>
      <c r="AY27"/>
    </row>
    <row r="28" spans="1:51" ht="15" customHeight="1">
      <c r="A28" s="512"/>
      <c r="C28" s="3"/>
      <c r="D28" s="3"/>
      <c r="E28" s="3"/>
      <c r="F28" s="3"/>
      <c r="G28" s="3"/>
      <c r="H28" s="3"/>
      <c r="I28" s="3"/>
      <c r="J28" s="3"/>
      <c r="K28" s="310" t="s">
        <v>79</v>
      </c>
      <c r="L28" s="452">
        <f>W98</f>
        <v>37</v>
      </c>
      <c r="N28" s="600" t="str">
        <f>U62</f>
        <v>Wanted to forget it happened</v>
      </c>
      <c r="O28" s="601"/>
      <c r="P28" s="601"/>
      <c r="Q28" s="602"/>
      <c r="R28" s="459">
        <f t="shared" ref="R28:R29" si="8">V62</f>
        <v>0.48484848484848486</v>
      </c>
      <c r="U28" s="162" t="s">
        <v>427</v>
      </c>
      <c r="V28" s="100">
        <v>0.10526315789473684</v>
      </c>
      <c r="W28" s="168">
        <v>4</v>
      </c>
      <c r="X28" s="168"/>
      <c r="Y28" s="52"/>
      <c r="AC28" s="2"/>
      <c r="AY28"/>
    </row>
    <row r="29" spans="1:51" ht="25.05" customHeight="1">
      <c r="A29" s="512"/>
      <c r="C29" s="3"/>
      <c r="D29" s="3"/>
      <c r="E29" s="3"/>
      <c r="F29" s="3"/>
      <c r="G29" s="3"/>
      <c r="H29" s="3"/>
      <c r="I29" s="3"/>
      <c r="J29" s="3"/>
      <c r="K29" s="3"/>
      <c r="L29" s="3"/>
      <c r="N29" s="608" t="str">
        <f>U63</f>
        <v>Feared that I would not be believed or taken seriously</v>
      </c>
      <c r="O29" s="609"/>
      <c r="P29" s="609"/>
      <c r="Q29" s="610"/>
      <c r="R29" s="363">
        <f t="shared" si="8"/>
        <v>0.39393939393939392</v>
      </c>
      <c r="U29" s="327" t="s">
        <v>432</v>
      </c>
      <c r="V29" s="94">
        <v>0.10526315789473684</v>
      </c>
      <c r="W29" s="168">
        <v>4</v>
      </c>
      <c r="X29" s="168"/>
      <c r="Y29" s="52"/>
      <c r="AC29" s="2"/>
      <c r="AY29"/>
    </row>
    <row r="30" spans="1:51" ht="15" customHeight="1">
      <c r="C30" s="3"/>
      <c r="D30" s="3"/>
      <c r="E30" s="3"/>
      <c r="F30" s="3"/>
      <c r="G30" s="3"/>
      <c r="H30" s="3"/>
      <c r="I30" s="3"/>
      <c r="J30" s="3"/>
      <c r="K30" s="3"/>
      <c r="L30" s="3"/>
      <c r="N30" s="3"/>
      <c r="O30" s="3"/>
      <c r="P30" s="3"/>
      <c r="Q30" s="310" t="s">
        <v>79</v>
      </c>
      <c r="R30" s="452">
        <f>W74</f>
        <v>33</v>
      </c>
      <c r="U30" s="162" t="s">
        <v>430</v>
      </c>
      <c r="V30" s="100">
        <v>2.6315789473684209E-2</v>
      </c>
      <c r="W30" s="168">
        <v>1</v>
      </c>
      <c r="X30" s="168"/>
      <c r="Y30" s="52"/>
      <c r="AC30" s="2"/>
      <c r="AY30"/>
    </row>
    <row r="31" spans="1:51" ht="15" customHeight="1">
      <c r="C31" s="3"/>
      <c r="D31" s="3"/>
      <c r="E31" s="3"/>
      <c r="F31" s="3"/>
      <c r="G31" s="3"/>
      <c r="H31" s="3"/>
      <c r="I31" s="3"/>
      <c r="J31" s="3"/>
      <c r="K31" s="3"/>
      <c r="L31" s="3"/>
      <c r="N31" s="3"/>
      <c r="O31" s="3"/>
      <c r="P31" s="3"/>
      <c r="Q31" s="3"/>
      <c r="R31" s="3"/>
      <c r="U31" s="161" t="s">
        <v>429</v>
      </c>
      <c r="V31" s="212">
        <v>2.6315789473684209E-2</v>
      </c>
      <c r="W31" s="472">
        <v>1</v>
      </c>
      <c r="X31" s="472"/>
      <c r="Y31" s="42"/>
      <c r="AC31" s="2"/>
      <c r="AY31"/>
    </row>
    <row r="32" spans="1:51" ht="15" customHeight="1">
      <c r="C32" s="3"/>
      <c r="D32" s="3"/>
      <c r="E32" s="3"/>
      <c r="F32" s="3"/>
      <c r="G32" s="3"/>
      <c r="H32" s="3"/>
      <c r="I32" s="3"/>
      <c r="J32" s="3"/>
      <c r="K32" s="3"/>
      <c r="L32" s="3"/>
      <c r="N32" s="3"/>
      <c r="O32" s="3"/>
      <c r="P32" s="3"/>
      <c r="Q32" s="3"/>
      <c r="R32" s="3"/>
      <c r="X32" s="42"/>
      <c r="AB32" s="2"/>
    </row>
    <row r="33" spans="3:28" ht="15" customHeight="1">
      <c r="C33" s="3"/>
      <c r="D33" s="3"/>
      <c r="E33" s="3"/>
      <c r="F33" s="3"/>
      <c r="G33" s="3"/>
      <c r="H33" s="3"/>
      <c r="I33" s="3"/>
      <c r="J33" s="3"/>
      <c r="K33" s="3"/>
      <c r="L33" s="3"/>
      <c r="N33" s="3"/>
      <c r="O33" s="3"/>
      <c r="P33" s="3"/>
      <c r="Q33" s="3"/>
      <c r="R33" s="3"/>
      <c r="U33" s="3"/>
      <c r="V33" s="309" t="s">
        <v>79</v>
      </c>
      <c r="W33" s="494">
        <v>38</v>
      </c>
      <c r="X33" s="2"/>
      <c r="Y33" s="2"/>
      <c r="Z33" s="42"/>
      <c r="AA33" s="2"/>
      <c r="AB33" s="2"/>
    </row>
    <row r="34" spans="3:28" ht="15" customHeight="1">
      <c r="C34" s="3"/>
      <c r="D34" s="3"/>
      <c r="E34" s="3"/>
      <c r="F34" s="3"/>
      <c r="G34" s="3"/>
      <c r="H34" s="3"/>
      <c r="I34" s="3"/>
      <c r="J34" s="3"/>
      <c r="K34" s="3"/>
      <c r="L34" s="3"/>
      <c r="N34" s="3"/>
      <c r="O34" s="3"/>
      <c r="P34" s="3"/>
      <c r="Q34" s="3"/>
      <c r="R34" s="3"/>
      <c r="U34" s="3"/>
      <c r="V34" s="3"/>
      <c r="W34" s="52"/>
      <c r="X34" s="2"/>
      <c r="Y34" s="2"/>
      <c r="Z34" s="42"/>
      <c r="AA34" s="2"/>
      <c r="AB34" s="2"/>
    </row>
    <row r="35" spans="3:28" ht="15" customHeight="1">
      <c r="C35" s="3"/>
      <c r="D35" s="3"/>
      <c r="E35" s="3"/>
      <c r="F35" s="3"/>
      <c r="G35" s="3"/>
      <c r="H35" s="3"/>
      <c r="I35" s="3"/>
      <c r="J35" s="3"/>
      <c r="K35" s="3"/>
      <c r="L35" s="3"/>
      <c r="N35" s="3"/>
      <c r="O35" s="3"/>
      <c r="P35" s="3"/>
      <c r="Q35" s="3"/>
      <c r="R35" s="3"/>
      <c r="U35" s="42"/>
      <c r="V35" s="42"/>
      <c r="W35" s="42"/>
      <c r="X35" s="2"/>
      <c r="Y35" s="2"/>
      <c r="Z35" s="42"/>
      <c r="AA35" s="2"/>
      <c r="AB35" s="2"/>
    </row>
    <row r="36" spans="3:28" ht="15" customHeight="1">
      <c r="C36" s="3"/>
      <c r="D36" s="3"/>
      <c r="E36" s="3"/>
      <c r="F36" s="3"/>
      <c r="G36" s="3"/>
      <c r="H36" s="3"/>
      <c r="I36" s="3"/>
      <c r="J36" s="3"/>
      <c r="K36" s="3"/>
      <c r="L36" s="3"/>
      <c r="N36" s="3"/>
      <c r="O36" s="3"/>
      <c r="P36" s="3"/>
      <c r="Q36" s="3"/>
      <c r="R36" s="3"/>
      <c r="X36" s="2"/>
      <c r="Y36" s="2"/>
      <c r="Z36" s="42"/>
      <c r="AA36" s="2"/>
      <c r="AB36" s="2"/>
    </row>
    <row r="37" spans="3:28" ht="15" customHeight="1">
      <c r="C37" s="3"/>
      <c r="D37" s="3"/>
      <c r="E37" s="3"/>
      <c r="F37" s="3"/>
      <c r="G37" s="3"/>
      <c r="H37" s="3"/>
      <c r="I37" s="3"/>
      <c r="J37" s="3"/>
      <c r="K37" s="3"/>
      <c r="L37" s="3"/>
      <c r="N37" s="3"/>
      <c r="O37" s="3"/>
      <c r="P37" s="3"/>
      <c r="Q37" s="3"/>
      <c r="R37" s="3"/>
      <c r="U37" s="391" t="s">
        <v>423</v>
      </c>
      <c r="V37" s="392" t="s">
        <v>83</v>
      </c>
      <c r="W37" s="393" t="s">
        <v>75</v>
      </c>
      <c r="X37" s="2"/>
      <c r="Y37" s="2"/>
      <c r="Z37" s="52"/>
      <c r="AA37" s="2"/>
      <c r="AB37" s="2"/>
    </row>
    <row r="38" spans="3:28" ht="15" customHeight="1">
      <c r="U38" s="149" t="s">
        <v>0</v>
      </c>
      <c r="V38" s="87">
        <v>0.45945945945945948</v>
      </c>
      <c r="W38" s="487">
        <v>17</v>
      </c>
      <c r="X38" s="2"/>
      <c r="Y38" s="2"/>
      <c r="Z38" s="52"/>
      <c r="AA38" s="2"/>
      <c r="AB38" s="2"/>
    </row>
    <row r="39" spans="3:28" ht="15" customHeight="1">
      <c r="C39" s="22"/>
      <c r="D39" s="22"/>
      <c r="E39" s="22"/>
      <c r="F39" s="22"/>
      <c r="U39" s="149" t="s">
        <v>422</v>
      </c>
      <c r="V39" s="87">
        <v>0.27027027027027029</v>
      </c>
      <c r="W39" s="164">
        <v>10</v>
      </c>
      <c r="X39" s="3"/>
      <c r="Y39" s="3"/>
      <c r="Z39" s="52"/>
      <c r="AA39" s="3"/>
      <c r="AB39" s="2"/>
    </row>
    <row r="40" spans="3:28" ht="15" customHeight="1">
      <c r="U40" s="149" t="s">
        <v>419</v>
      </c>
      <c r="V40" s="87">
        <v>0.1891891891891892</v>
      </c>
      <c r="W40" s="168">
        <v>7</v>
      </c>
      <c r="X40" s="2"/>
      <c r="Y40" s="2"/>
      <c r="Z40" s="52"/>
      <c r="AA40" s="3"/>
      <c r="AB40" s="2"/>
    </row>
    <row r="41" spans="3:28" ht="15" customHeight="1">
      <c r="U41" s="149" t="s">
        <v>421</v>
      </c>
      <c r="V41" s="87">
        <v>0.16216216216216217</v>
      </c>
      <c r="W41" s="164">
        <v>6</v>
      </c>
      <c r="X41" s="3"/>
      <c r="Y41" s="3"/>
      <c r="Z41" s="52"/>
      <c r="AA41" s="3"/>
      <c r="AB41" s="2"/>
    </row>
    <row r="42" spans="3:28" ht="15" customHeight="1">
      <c r="U42" s="149" t="s">
        <v>420</v>
      </c>
      <c r="V42" s="87">
        <v>0.16216216216216217</v>
      </c>
      <c r="W42" s="164">
        <v>6</v>
      </c>
      <c r="X42" s="52"/>
      <c r="Y42" s="52"/>
      <c r="Z42" s="52"/>
      <c r="AA42" s="3"/>
      <c r="AB42" s="2"/>
    </row>
    <row r="43" spans="3:28" ht="15" customHeight="1">
      <c r="H43" s="2" t="s">
        <v>222</v>
      </c>
      <c r="U43" s="162" t="s">
        <v>415</v>
      </c>
      <c r="V43" s="87">
        <v>0.10810810810810811</v>
      </c>
      <c r="W43" s="168">
        <v>4</v>
      </c>
      <c r="X43" s="2"/>
      <c r="Y43" s="2"/>
      <c r="Z43" s="42"/>
      <c r="AA43" s="3"/>
      <c r="AB43" s="2"/>
    </row>
    <row r="44" spans="3:28" ht="15" customHeight="1">
      <c r="U44" s="149" t="s">
        <v>413</v>
      </c>
      <c r="V44" s="87">
        <v>0.10810810810810811</v>
      </c>
      <c r="W44" s="168">
        <v>4</v>
      </c>
      <c r="X44" s="42"/>
      <c r="Y44" s="42"/>
      <c r="Z44" s="42"/>
      <c r="AA44" s="3"/>
      <c r="AB44" s="2"/>
    </row>
    <row r="45" spans="3:28" ht="15" customHeight="1">
      <c r="T45" s="4"/>
      <c r="U45" s="149" t="s">
        <v>414</v>
      </c>
      <c r="V45" s="87">
        <v>0.10810810810810811</v>
      </c>
      <c r="W45" s="168">
        <v>4</v>
      </c>
      <c r="X45" s="42"/>
      <c r="Y45" s="42"/>
      <c r="Z45" s="42"/>
      <c r="AA45" s="3"/>
      <c r="AB45" s="2"/>
    </row>
    <row r="46" spans="3:28" ht="15" customHeight="1">
      <c r="U46" s="149" t="s">
        <v>418</v>
      </c>
      <c r="V46" s="87">
        <v>0.10810810810810811</v>
      </c>
      <c r="W46" s="168">
        <v>4</v>
      </c>
      <c r="X46" s="42"/>
      <c r="Y46" s="42"/>
      <c r="Z46" s="42"/>
      <c r="AA46" s="3"/>
      <c r="AB46" s="2"/>
    </row>
    <row r="47" spans="3:28" ht="15" customHeight="1">
      <c r="U47" s="162" t="s">
        <v>416</v>
      </c>
      <c r="V47" s="87">
        <v>8.1081081081081086E-2</v>
      </c>
      <c r="W47" s="168">
        <v>3</v>
      </c>
      <c r="X47" s="42"/>
      <c r="Y47" s="42"/>
      <c r="Z47" s="42"/>
      <c r="AA47" s="3"/>
      <c r="AB47" s="2"/>
    </row>
    <row r="48" spans="3:28" ht="15" customHeight="1">
      <c r="U48" s="149" t="s">
        <v>417</v>
      </c>
      <c r="V48" s="87">
        <v>2.7027027027027029E-2</v>
      </c>
      <c r="W48" s="168">
        <v>1</v>
      </c>
      <c r="X48" s="42"/>
      <c r="Y48" s="42"/>
      <c r="Z48" s="42"/>
      <c r="AA48" s="3"/>
      <c r="AB48" s="2"/>
    </row>
    <row r="49" spans="3:23" ht="15" customHeight="1">
      <c r="U49" s="154" t="s">
        <v>412</v>
      </c>
      <c r="V49" s="87">
        <v>2.7027027027027029E-2</v>
      </c>
      <c r="W49" s="472">
        <v>1</v>
      </c>
    </row>
    <row r="50" spans="3:23" ht="15" customHeight="1">
      <c r="U50" s="2"/>
    </row>
    <row r="51" spans="3:23" ht="15" customHeight="1">
      <c r="U51" s="42"/>
      <c r="V51" s="267" t="s">
        <v>79</v>
      </c>
      <c r="W51" s="402">
        <v>37</v>
      </c>
    </row>
    <row r="52" spans="3:23" ht="15" customHeight="1">
      <c r="H52" s="36"/>
      <c r="I52" s="36"/>
      <c r="J52" s="36"/>
      <c r="K52" s="36"/>
      <c r="L52" s="36"/>
      <c r="M52" s="37"/>
      <c r="N52" s="37"/>
      <c r="O52" s="37"/>
      <c r="P52" s="37"/>
      <c r="V52" s="42"/>
      <c r="W52" s="42"/>
    </row>
    <row r="53" spans="3:23" ht="15" customHeight="1">
      <c r="C53" s="4"/>
      <c r="D53" s="1"/>
      <c r="E53" s="1"/>
    </row>
    <row r="54" spans="3:23" ht="15" customHeight="1">
      <c r="C54" s="1"/>
      <c r="D54" s="1"/>
      <c r="E54" s="1"/>
      <c r="U54" s="488" t="s">
        <v>442</v>
      </c>
      <c r="V54" s="392" t="s">
        <v>83</v>
      </c>
      <c r="W54" s="393" t="s">
        <v>75</v>
      </c>
    </row>
    <row r="55" spans="3:23" ht="15" customHeight="1">
      <c r="C55" s="1"/>
      <c r="D55" s="1"/>
      <c r="E55" s="1"/>
      <c r="U55" s="149" t="s">
        <v>11</v>
      </c>
      <c r="V55" s="87">
        <v>0.16216216216216217</v>
      </c>
      <c r="W55" s="150">
        <v>6</v>
      </c>
    </row>
    <row r="56" spans="3:23" ht="15" customHeight="1">
      <c r="C56" s="4"/>
      <c r="D56" s="4"/>
      <c r="E56" s="4"/>
      <c r="U56" s="154" t="s">
        <v>12</v>
      </c>
      <c r="V56" s="155">
        <v>0.83783783783783783</v>
      </c>
      <c r="W56" s="156">
        <v>31</v>
      </c>
    </row>
    <row r="57" spans="3:23" ht="15" customHeight="1">
      <c r="C57" s="4"/>
      <c r="D57" s="4"/>
      <c r="E57" s="4"/>
      <c r="U57" s="2"/>
      <c r="V57" s="2"/>
    </row>
    <row r="58" spans="3:23" ht="15" customHeight="1">
      <c r="U58" s="2"/>
      <c r="V58" s="267" t="s">
        <v>79</v>
      </c>
      <c r="W58" s="2">
        <v>37</v>
      </c>
    </row>
    <row r="59" spans="3:23" ht="15" customHeight="1">
      <c r="U59" s="2"/>
      <c r="V59" s="2"/>
      <c r="W59" s="2"/>
    </row>
    <row r="60" spans="3:23" ht="15" customHeight="1">
      <c r="U60" s="488" t="s">
        <v>572</v>
      </c>
      <c r="V60" s="392" t="s">
        <v>83</v>
      </c>
      <c r="W60" s="393" t="s">
        <v>438</v>
      </c>
    </row>
    <row r="61" spans="3:23" ht="15" customHeight="1">
      <c r="U61" s="162" t="s">
        <v>174</v>
      </c>
      <c r="V61" s="100">
        <v>0.69696969696969702</v>
      </c>
      <c r="W61" s="164">
        <v>23</v>
      </c>
    </row>
    <row r="62" spans="3:23" ht="15" customHeight="1">
      <c r="U62" s="327" t="s">
        <v>63</v>
      </c>
      <c r="V62" s="100">
        <v>0.48484848484848486</v>
      </c>
      <c r="W62" s="164">
        <v>16</v>
      </c>
    </row>
    <row r="63" spans="3:23" ht="15" customHeight="1">
      <c r="U63" s="327" t="s">
        <v>426</v>
      </c>
      <c r="V63" s="100">
        <v>0.39393939393939392</v>
      </c>
      <c r="W63" s="164">
        <v>13</v>
      </c>
    </row>
    <row r="64" spans="3:23" ht="15" customHeight="1">
      <c r="U64" s="327" t="s">
        <v>61</v>
      </c>
      <c r="V64" s="100">
        <v>0.39393939393939392</v>
      </c>
      <c r="W64" s="164">
        <v>13</v>
      </c>
    </row>
    <row r="65" spans="21:50" ht="15" customHeight="1">
      <c r="U65" s="327" t="s">
        <v>60</v>
      </c>
      <c r="V65" s="100">
        <v>0.36363636363636365</v>
      </c>
      <c r="W65" s="164">
        <v>12</v>
      </c>
    </row>
    <row r="66" spans="21:50" ht="15" customHeight="1">
      <c r="U66" s="490" t="s">
        <v>428</v>
      </c>
      <c r="V66" s="100">
        <v>0.36363636363636365</v>
      </c>
      <c r="W66" s="164">
        <v>12</v>
      </c>
    </row>
    <row r="67" spans="21:50" ht="15" customHeight="1">
      <c r="U67" s="328" t="s">
        <v>62</v>
      </c>
      <c r="V67" s="100">
        <v>0.33333333333333331</v>
      </c>
      <c r="W67" s="164">
        <v>11</v>
      </c>
    </row>
    <row r="68" spans="21:50" ht="15" customHeight="1">
      <c r="U68" s="162" t="s">
        <v>435</v>
      </c>
      <c r="V68" s="100">
        <v>0.27272727272727271</v>
      </c>
      <c r="W68" s="164">
        <v>9</v>
      </c>
    </row>
    <row r="69" spans="21:50" ht="15" customHeight="1">
      <c r="U69" s="328" t="s">
        <v>425</v>
      </c>
      <c r="V69" s="100">
        <v>0.21212121212121213</v>
      </c>
      <c r="W69" s="164">
        <v>7</v>
      </c>
    </row>
    <row r="70" spans="21:50" ht="15" customHeight="1">
      <c r="U70" s="162" t="s">
        <v>433</v>
      </c>
      <c r="V70" s="100">
        <v>0.21212121212121213</v>
      </c>
      <c r="W70" s="164">
        <v>7</v>
      </c>
    </row>
    <row r="71" spans="21:50" ht="15" customHeight="1">
      <c r="U71" s="327" t="s">
        <v>0</v>
      </c>
      <c r="V71" s="100">
        <v>9.0909090909090912E-2</v>
      </c>
      <c r="W71" s="164">
        <v>3</v>
      </c>
    </row>
    <row r="72" spans="21:50" ht="15" customHeight="1">
      <c r="U72" s="542" t="s">
        <v>424</v>
      </c>
      <c r="V72" s="100">
        <v>3.0303030303030304E-2</v>
      </c>
      <c r="W72" s="160">
        <v>1</v>
      </c>
    </row>
    <row r="73" spans="21:50" ht="15" customHeight="1">
      <c r="U73" s="248"/>
      <c r="V73" s="44"/>
      <c r="W73" s="1"/>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row>
    <row r="74" spans="21:50" ht="15" customHeight="1">
      <c r="U74" s="42"/>
      <c r="V74" s="309" t="s">
        <v>79</v>
      </c>
      <c r="W74" s="402">
        <v>33</v>
      </c>
    </row>
    <row r="75" spans="21:50" ht="15" customHeight="1"/>
    <row r="76" spans="21:50" ht="15" customHeight="1">
      <c r="U76" s="353" t="s">
        <v>577</v>
      </c>
      <c r="V76" s="392" t="s">
        <v>3</v>
      </c>
      <c r="W76" s="393" t="s">
        <v>75</v>
      </c>
    </row>
    <row r="77" spans="21:50" ht="15" customHeight="1">
      <c r="U77" s="162" t="s">
        <v>374</v>
      </c>
      <c r="V77" s="100">
        <v>0.54545454545454541</v>
      </c>
      <c r="W77" s="164">
        <v>18</v>
      </c>
    </row>
    <row r="78" spans="21:50" ht="15" customHeight="1">
      <c r="U78" s="162" t="s">
        <v>0</v>
      </c>
      <c r="V78" s="100">
        <v>0.30303030303030304</v>
      </c>
      <c r="W78" s="164">
        <v>10</v>
      </c>
    </row>
    <row r="79" spans="21:50" ht="15" customHeight="1">
      <c r="U79" s="162" t="s">
        <v>578</v>
      </c>
      <c r="V79" s="100">
        <v>0.12121212121212122</v>
      </c>
      <c r="W79" s="164">
        <v>4</v>
      </c>
    </row>
    <row r="80" spans="21:50" ht="15" customHeight="1">
      <c r="U80" s="162" t="s">
        <v>579</v>
      </c>
      <c r="V80" s="100">
        <v>9.0909090909090912E-2</v>
      </c>
      <c r="W80" s="164">
        <v>3</v>
      </c>
    </row>
    <row r="81" spans="21:23" ht="15" customHeight="1">
      <c r="U81" s="162" t="s">
        <v>596</v>
      </c>
      <c r="V81" s="100">
        <v>6.0606060606060608E-2</v>
      </c>
      <c r="W81" s="164">
        <v>2</v>
      </c>
    </row>
    <row r="82" spans="21:23" ht="15" customHeight="1">
      <c r="U82" s="162" t="s">
        <v>580</v>
      </c>
      <c r="V82" s="100">
        <v>6.0606060606060608E-2</v>
      </c>
      <c r="W82" s="164">
        <v>2</v>
      </c>
    </row>
    <row r="83" spans="21:23" ht="15" customHeight="1">
      <c r="U83" s="162" t="s">
        <v>582</v>
      </c>
      <c r="V83" s="100">
        <v>3.0303030303030304E-2</v>
      </c>
      <c r="W83" s="164">
        <v>1</v>
      </c>
    </row>
    <row r="84" spans="21:23" ht="15" customHeight="1">
      <c r="U84" s="161" t="s">
        <v>581</v>
      </c>
      <c r="V84" s="100">
        <v>0</v>
      </c>
      <c r="W84" s="164">
        <v>0</v>
      </c>
    </row>
    <row r="85" spans="21:23" ht="15" customHeight="1"/>
    <row r="86" spans="21:23" ht="15" customHeight="1">
      <c r="V86" s="309" t="s">
        <v>79</v>
      </c>
      <c r="W86" s="402">
        <v>33</v>
      </c>
    </row>
    <row r="87" spans="21:23" ht="15" customHeight="1"/>
    <row r="88" spans="21:23" ht="15" customHeight="1"/>
    <row r="89" spans="21:23" ht="15" customHeight="1">
      <c r="U89" s="353" t="s">
        <v>583</v>
      </c>
      <c r="V89" s="392" t="s">
        <v>3</v>
      </c>
      <c r="W89" s="393" t="s">
        <v>75</v>
      </c>
    </row>
    <row r="90" spans="21:23" ht="15" customHeight="1">
      <c r="U90" s="162" t="s">
        <v>584</v>
      </c>
      <c r="V90" s="100">
        <v>0.48648648648648651</v>
      </c>
      <c r="W90" s="164">
        <v>18</v>
      </c>
    </row>
    <row r="91" spans="21:23" ht="15" customHeight="1">
      <c r="U91" s="162" t="s">
        <v>586</v>
      </c>
      <c r="V91" s="100">
        <v>0.40540540540540543</v>
      </c>
      <c r="W91" s="164">
        <v>15</v>
      </c>
    </row>
    <row r="92" spans="21:23" ht="15" customHeight="1">
      <c r="U92" s="162" t="s">
        <v>585</v>
      </c>
      <c r="V92" s="100">
        <v>0.21621621621621623</v>
      </c>
      <c r="W92" s="164">
        <v>8</v>
      </c>
    </row>
    <row r="93" spans="21:23" ht="15" customHeight="1">
      <c r="U93" s="162" t="s">
        <v>253</v>
      </c>
      <c r="V93" s="100">
        <v>0.10810810810810811</v>
      </c>
      <c r="W93" s="164">
        <v>4</v>
      </c>
    </row>
    <row r="94" spans="21:23" ht="15" customHeight="1">
      <c r="U94" s="162" t="s">
        <v>45</v>
      </c>
      <c r="V94" s="100">
        <v>8.1081081081081086E-2</v>
      </c>
      <c r="W94" s="164">
        <v>3</v>
      </c>
    </row>
    <row r="95" spans="21:23" ht="15" customHeight="1">
      <c r="U95" s="162" t="s">
        <v>587</v>
      </c>
      <c r="V95" s="100">
        <v>2.7027027027027029E-2</v>
      </c>
      <c r="W95" s="164">
        <v>1</v>
      </c>
    </row>
    <row r="96" spans="21:23" ht="15" customHeight="1">
      <c r="U96" s="161" t="s">
        <v>0</v>
      </c>
      <c r="V96" s="100">
        <v>0</v>
      </c>
      <c r="W96" s="164">
        <v>0</v>
      </c>
    </row>
    <row r="97" spans="21:23" ht="15" customHeight="1"/>
    <row r="98" spans="21:23" ht="15" customHeight="1">
      <c r="V98" s="309" t="s">
        <v>79</v>
      </c>
      <c r="W98" s="402">
        <v>37</v>
      </c>
    </row>
    <row r="99" spans="21:23" ht="15" customHeight="1"/>
    <row r="100" spans="21:23" ht="15" customHeight="1"/>
    <row r="101" spans="21:23" ht="15" customHeight="1">
      <c r="U101" s="353" t="s">
        <v>576</v>
      </c>
      <c r="V101" s="354" t="s">
        <v>3</v>
      </c>
      <c r="W101" s="355" t="s">
        <v>75</v>
      </c>
    </row>
    <row r="102" spans="21:23" ht="15" customHeight="1">
      <c r="U102" s="162" t="s">
        <v>588</v>
      </c>
      <c r="V102" s="100">
        <v>0.51351351351351349</v>
      </c>
      <c r="W102" s="164">
        <v>19</v>
      </c>
    </row>
    <row r="103" spans="21:23" ht="15" customHeight="1">
      <c r="U103" s="162" t="s">
        <v>148</v>
      </c>
      <c r="V103" s="100">
        <v>0.32432432432432434</v>
      </c>
      <c r="W103" s="164">
        <v>12</v>
      </c>
    </row>
    <row r="104" spans="21:23" ht="15" customHeight="1">
      <c r="U104" s="162" t="s">
        <v>50</v>
      </c>
      <c r="V104" s="100">
        <v>0.27027027027027029</v>
      </c>
      <c r="W104" s="164">
        <v>10</v>
      </c>
    </row>
    <row r="105" spans="21:23" ht="15" customHeight="1">
      <c r="U105" s="162" t="s">
        <v>58</v>
      </c>
      <c r="V105" s="100">
        <v>0.21621621621621623</v>
      </c>
      <c r="W105" s="164">
        <v>8</v>
      </c>
    </row>
    <row r="106" spans="21:23" ht="15" customHeight="1">
      <c r="U106" s="162" t="s">
        <v>590</v>
      </c>
      <c r="V106" s="100">
        <v>0.16216216216216217</v>
      </c>
      <c r="W106" s="164">
        <v>6</v>
      </c>
    </row>
    <row r="107" spans="21:23" ht="15" customHeight="1">
      <c r="U107" s="162" t="s">
        <v>589</v>
      </c>
      <c r="V107" s="100">
        <v>5.4054054054054057E-2</v>
      </c>
      <c r="W107" s="164">
        <v>2</v>
      </c>
    </row>
    <row r="108" spans="21:23" ht="15" customHeight="1">
      <c r="U108" s="162" t="s">
        <v>0</v>
      </c>
      <c r="V108" s="100">
        <v>2.7027027027027029E-2</v>
      </c>
      <c r="W108" s="164">
        <v>1</v>
      </c>
    </row>
    <row r="109" spans="21:23" ht="15" customHeight="1">
      <c r="U109" s="161" t="s">
        <v>587</v>
      </c>
      <c r="V109" s="212">
        <v>0</v>
      </c>
      <c r="W109" s="160">
        <v>0</v>
      </c>
    </row>
    <row r="110" spans="21:23" ht="15" customHeight="1"/>
    <row r="111" spans="21:23" ht="15" customHeight="1">
      <c r="V111" s="309" t="s">
        <v>79</v>
      </c>
      <c r="W111" s="402">
        <v>37</v>
      </c>
    </row>
    <row r="112" spans="21:23"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sheetData>
  <sheetProtection algorithmName="SHA-512" hashValue="YSYUtcLP7M2k2IArdLl1iWoy5c6bzfN9/+npoksPESULvi9sOBCmcCasR9dbmr1zBEgRPDtLwcA8wL9D/1b/1w==" saltValue="VE5S5O6Kc7NjFcTYVDS/1g==" spinCount="100000" sheet="1" objects="1" scenarios="1" selectLockedCells="1" selectUnlockedCells="1"/>
  <mergeCells count="23">
    <mergeCell ref="N29:Q29"/>
    <mergeCell ref="N28:Q28"/>
    <mergeCell ref="H25:K25"/>
    <mergeCell ref="H26:K26"/>
    <mergeCell ref="H27:K27"/>
    <mergeCell ref="N27:Q27"/>
    <mergeCell ref="N18:R19"/>
    <mergeCell ref="N20:Q20"/>
    <mergeCell ref="N21:Q21"/>
    <mergeCell ref="N22:Q22"/>
    <mergeCell ref="N25:R26"/>
    <mergeCell ref="H16:L17"/>
    <mergeCell ref="H18:K18"/>
    <mergeCell ref="H19:K19"/>
    <mergeCell ref="H20:K20"/>
    <mergeCell ref="H23:L24"/>
    <mergeCell ref="A2:R2"/>
    <mergeCell ref="G4:G5"/>
    <mergeCell ref="H4:L6"/>
    <mergeCell ref="H9:L10"/>
    <mergeCell ref="H13:K13"/>
    <mergeCell ref="H12:K12"/>
    <mergeCell ref="H11:K11"/>
  </mergeCells>
  <pageMargins left="0.25" right="0.25" top="0.75" bottom="0.75" header="0.3" footer="0.3"/>
  <pageSetup paperSize="5" orientation="landscape" r:id="rId1"/>
  <drawing r:id="rId2"/>
  <tableParts count="9">
    <tablePart r:id="rId3"/>
    <tablePart r:id="rId4"/>
    <tablePart r:id="rId5"/>
    <tablePart r:id="rId6"/>
    <tablePart r:id="rId7"/>
    <tablePart r:id="rId8"/>
    <tablePart r:id="rId9"/>
    <tablePart r:id="rId10"/>
    <tablePart r:id="rId1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D146"/>
  <sheetViews>
    <sheetView showGridLines="0" showRowColHeaders="0" zoomScale="80" zoomScaleNormal="80" zoomScaleSheetLayoutView="80" workbookViewId="0">
      <selection activeCell="D1" sqref="D1"/>
    </sheetView>
  </sheetViews>
  <sheetFormatPr defaultColWidth="9.8984375" defaultRowHeight="11.4"/>
  <cols>
    <col min="1" max="1" width="24.59765625" style="4" customWidth="1"/>
    <col min="2" max="2" width="3.69921875" style="4" customWidth="1"/>
    <col min="3" max="3" width="7.69921875" style="2" customWidth="1"/>
    <col min="4" max="4" width="22.8984375" style="2" customWidth="1"/>
    <col min="5" max="5" width="10.09765625" style="2" customWidth="1"/>
    <col min="6" max="6" width="5.59765625" style="2" customWidth="1"/>
    <col min="7" max="9" width="9.59765625" style="2" customWidth="1"/>
    <col min="10" max="11" width="5.59765625" style="2" customWidth="1"/>
    <col min="12" max="14" width="9.59765625" style="2" customWidth="1"/>
    <col min="15" max="15" width="9.8984375" style="2" customWidth="1"/>
    <col min="16" max="16" width="9.59765625" style="2" customWidth="1"/>
    <col min="17" max="17" width="5.3984375" style="2" customWidth="1"/>
    <col min="18" max="18" width="9.8984375" style="2" customWidth="1"/>
    <col min="19" max="19" width="4.8984375" style="2" hidden="1" customWidth="1"/>
    <col min="20" max="20" width="33.59765625" style="3" hidden="1" customWidth="1"/>
    <col min="21" max="22" width="23.69921875" style="3" hidden="1" customWidth="1"/>
    <col min="23" max="24" width="14.5" style="3" hidden="1" customWidth="1"/>
    <col min="25" max="32" width="9.8984375" style="3" hidden="1" customWidth="1"/>
    <col min="33" max="33" width="21.69921875" style="3" hidden="1" customWidth="1"/>
    <col min="34" max="38" width="9.8984375" style="3" hidden="1" customWidth="1"/>
    <col min="39" max="39" width="65.09765625" style="3" hidden="1" customWidth="1"/>
    <col min="40" max="42" width="9.8984375" style="3" hidden="1" customWidth="1"/>
    <col min="43" max="49" width="9.8984375" style="3" customWidth="1"/>
    <col min="50" max="56" width="9.8984375" style="2" customWidth="1"/>
    <col min="57" max="16384" width="9.8984375" style="2"/>
  </cols>
  <sheetData>
    <row r="1" spans="1:56" ht="64.95" customHeight="1" thickBot="1">
      <c r="A1" s="509"/>
      <c r="B1" s="5"/>
      <c r="C1" s="5"/>
      <c r="D1" s="5"/>
      <c r="E1" s="5"/>
      <c r="F1" s="5"/>
      <c r="G1" s="5"/>
      <c r="H1" s="5"/>
      <c r="I1" s="5"/>
      <c r="J1" s="5"/>
      <c r="K1" s="5"/>
      <c r="L1" s="5"/>
      <c r="M1" s="5"/>
      <c r="N1" s="5"/>
      <c r="O1" s="5"/>
      <c r="P1" s="8"/>
      <c r="Q1" s="9" t="s">
        <v>1</v>
      </c>
      <c r="S1" s="278"/>
      <c r="T1"/>
      <c r="U1"/>
      <c r="V1"/>
      <c r="W1"/>
      <c r="X1"/>
      <c r="Y1"/>
      <c r="Z1"/>
      <c r="AA1"/>
      <c r="AB1"/>
      <c r="AC1"/>
      <c r="AD1"/>
      <c r="AE1"/>
      <c r="AF1"/>
      <c r="AG1"/>
      <c r="AH1"/>
      <c r="AI1"/>
      <c r="AJ1"/>
      <c r="AK1"/>
      <c r="AL1"/>
      <c r="AM1"/>
      <c r="AN1"/>
      <c r="AO1"/>
    </row>
    <row r="2" spans="1:56" ht="18" customHeight="1">
      <c r="A2" s="585" t="s">
        <v>574</v>
      </c>
      <c r="B2" s="585"/>
      <c r="C2" s="585"/>
      <c r="D2" s="585"/>
      <c r="E2" s="585"/>
      <c r="F2" s="585"/>
      <c r="G2" s="585"/>
      <c r="H2" s="585"/>
      <c r="I2" s="585"/>
      <c r="J2" s="585"/>
      <c r="K2" s="585"/>
      <c r="L2" s="585"/>
      <c r="M2" s="585"/>
      <c r="N2" s="585"/>
      <c r="O2" s="585"/>
      <c r="P2" s="585"/>
      <c r="Q2" s="585"/>
      <c r="U2" s="3" t="s">
        <v>549</v>
      </c>
      <c r="V2" s="3" t="s">
        <v>549</v>
      </c>
      <c r="Y2" s="2"/>
      <c r="Z2" s="2"/>
      <c r="AA2" s="2"/>
      <c r="AB2" s="2"/>
      <c r="AC2"/>
      <c r="AD2"/>
      <c r="AE2"/>
      <c r="AF2"/>
      <c r="AG2"/>
      <c r="AH2"/>
      <c r="AI2"/>
      <c r="AJ2"/>
      <c r="AK2"/>
      <c r="AL2" s="2"/>
      <c r="AM2" s="2"/>
      <c r="AN2" s="2"/>
      <c r="AO2" s="2"/>
      <c r="AP2" s="2"/>
      <c r="AQ2" s="2"/>
      <c r="AR2" s="2"/>
      <c r="AS2" s="2"/>
      <c r="AT2" s="2"/>
      <c r="AU2" s="2"/>
      <c r="AV2" s="2"/>
      <c r="AW2" s="2"/>
    </row>
    <row r="3" spans="1:56" ht="15" customHeight="1">
      <c r="A3" s="512"/>
      <c r="T3" s="439" t="s">
        <v>444</v>
      </c>
      <c r="U3" s="470" t="s">
        <v>547</v>
      </c>
      <c r="V3" s="470" t="s">
        <v>548</v>
      </c>
      <c r="W3" s="470" t="s">
        <v>550</v>
      </c>
      <c r="X3" s="471" t="s">
        <v>551</v>
      </c>
      <c r="Y3" s="2"/>
      <c r="Z3" s="2"/>
      <c r="AA3" s="2"/>
      <c r="AB3" s="2"/>
      <c r="AC3"/>
      <c r="AD3"/>
      <c r="AE3"/>
      <c r="AF3"/>
      <c r="AG3"/>
      <c r="AH3"/>
      <c r="AI3"/>
      <c r="AJ3"/>
      <c r="AK3"/>
      <c r="AL3" s="2"/>
      <c r="AM3" s="2"/>
      <c r="AN3" s="2"/>
      <c r="AO3" s="2"/>
      <c r="AP3" s="2"/>
      <c r="AQ3" s="2"/>
      <c r="AR3" s="2"/>
      <c r="AS3" s="2"/>
      <c r="AT3" s="2"/>
      <c r="AU3" s="2"/>
      <c r="AV3" s="2"/>
      <c r="AW3" s="2"/>
    </row>
    <row r="4" spans="1:56" ht="18.75" customHeight="1">
      <c r="A4" s="513"/>
      <c r="G4" s="3"/>
      <c r="T4" s="158" t="s">
        <v>365</v>
      </c>
      <c r="U4" s="94">
        <v>0.4059040590405904</v>
      </c>
      <c r="V4" s="94">
        <v>0.59629629629629632</v>
      </c>
      <c r="W4" s="91">
        <v>271</v>
      </c>
      <c r="X4" s="168">
        <v>270</v>
      </c>
      <c r="Y4" s="42"/>
      <c r="Z4" s="42"/>
      <c r="AA4" s="42"/>
      <c r="AB4" s="2"/>
      <c r="AC4"/>
      <c r="AD4"/>
      <c r="AE4"/>
      <c r="AF4"/>
      <c r="AG4"/>
      <c r="AH4"/>
      <c r="AI4"/>
      <c r="AJ4"/>
      <c r="AK4"/>
      <c r="AL4" s="2"/>
      <c r="AM4" s="2"/>
      <c r="AN4" s="2"/>
      <c r="AO4" s="2"/>
      <c r="AP4" s="2"/>
      <c r="AQ4" s="2"/>
      <c r="AR4" s="2"/>
      <c r="AS4" s="2"/>
      <c r="AT4" s="2"/>
      <c r="AU4" s="2"/>
      <c r="AV4" s="2"/>
      <c r="AW4" s="2"/>
    </row>
    <row r="5" spans="1:56" ht="15.75" customHeight="1">
      <c r="A5" s="512"/>
      <c r="D5" s="6"/>
      <c r="E5" s="6"/>
      <c r="F5" s="6"/>
      <c r="G5" s="6"/>
      <c r="I5" s="6"/>
      <c r="J5" s="6"/>
      <c r="K5" s="6"/>
      <c r="L5" s="6"/>
      <c r="M5" s="6"/>
      <c r="N5" s="6"/>
      <c r="O5" s="6"/>
      <c r="P5" s="6"/>
      <c r="Q5" s="6"/>
      <c r="T5" s="158" t="s">
        <v>553</v>
      </c>
      <c r="U5" s="94">
        <v>0.4148148148148148</v>
      </c>
      <c r="V5" s="94">
        <v>0.6518518518518519</v>
      </c>
      <c r="W5" s="91">
        <v>270</v>
      </c>
      <c r="X5" s="168">
        <v>270</v>
      </c>
      <c r="Y5" s="42"/>
      <c r="Z5" s="42"/>
      <c r="AA5" s="42"/>
      <c r="AC5"/>
      <c r="AD5"/>
      <c r="AE5"/>
      <c r="AF5"/>
      <c r="AG5"/>
      <c r="AH5"/>
      <c r="AI5"/>
      <c r="AJ5"/>
      <c r="AK5"/>
      <c r="AX5" s="3"/>
      <c r="AY5" s="3"/>
      <c r="AZ5" s="3"/>
      <c r="BA5" s="3"/>
      <c r="BB5" s="3"/>
      <c r="BC5" s="3"/>
      <c r="BD5" s="3"/>
    </row>
    <row r="6" spans="1:56" ht="15.75" customHeight="1">
      <c r="A6" s="514"/>
      <c r="B6" s="18"/>
      <c r="D6" s="6"/>
      <c r="E6" s="6"/>
      <c r="F6" s="6"/>
      <c r="G6" s="6"/>
      <c r="H6" s="6"/>
      <c r="I6" s="6"/>
      <c r="J6" s="6"/>
      <c r="K6" s="6"/>
      <c r="L6" s="6"/>
      <c r="M6" s="6"/>
      <c r="N6" s="6"/>
      <c r="O6" s="6"/>
      <c r="P6" s="6"/>
      <c r="Q6" s="6"/>
      <c r="T6" s="158" t="s">
        <v>448</v>
      </c>
      <c r="U6" s="94">
        <v>0.46863468634686345</v>
      </c>
      <c r="V6" s="94">
        <v>0.73605947955390338</v>
      </c>
      <c r="W6" s="91">
        <v>271</v>
      </c>
      <c r="X6" s="168">
        <v>269</v>
      </c>
      <c r="Y6"/>
      <c r="Z6"/>
      <c r="AA6"/>
      <c r="AB6"/>
      <c r="AC6"/>
      <c r="AD6"/>
      <c r="AE6"/>
      <c r="AF6"/>
      <c r="AG6"/>
      <c r="AH6"/>
      <c r="AI6"/>
      <c r="AJ6"/>
      <c r="AK6"/>
      <c r="AP6" s="2"/>
      <c r="AQ6" s="2"/>
      <c r="AX6" s="3"/>
      <c r="AY6" s="3"/>
      <c r="AZ6" s="3"/>
      <c r="BA6" s="3"/>
      <c r="BB6" s="3"/>
      <c r="BC6" s="3"/>
      <c r="BD6" s="3"/>
    </row>
    <row r="7" spans="1:56" ht="15.75" customHeight="1">
      <c r="A7" s="519"/>
      <c r="D7" s="16"/>
      <c r="E7" s="16"/>
      <c r="G7" s="3"/>
      <c r="H7" s="3"/>
      <c r="I7" s="3"/>
      <c r="J7" s="3"/>
      <c r="K7" s="3"/>
      <c r="L7" s="3"/>
      <c r="M7" s="3"/>
      <c r="N7" s="3"/>
      <c r="O7" s="3"/>
      <c r="P7" s="3"/>
      <c r="Q7" s="3"/>
      <c r="T7" s="158" t="s">
        <v>447</v>
      </c>
      <c r="U7" s="94">
        <v>0.45555555555555555</v>
      </c>
      <c r="V7" s="94">
        <v>0.75464684014869887</v>
      </c>
      <c r="W7" s="91">
        <v>270</v>
      </c>
      <c r="X7" s="168">
        <v>269</v>
      </c>
      <c r="Y7"/>
      <c r="Z7"/>
      <c r="AA7"/>
      <c r="AB7"/>
      <c r="AC7"/>
      <c r="AD7"/>
      <c r="AE7"/>
      <c r="AF7"/>
      <c r="AG7"/>
      <c r="AH7"/>
      <c r="AI7"/>
      <c r="AJ7"/>
      <c r="AK7"/>
      <c r="AP7" s="2"/>
      <c r="AQ7" s="2"/>
      <c r="AX7" s="3"/>
      <c r="AY7" s="3"/>
      <c r="AZ7" s="3"/>
      <c r="BA7" s="3"/>
      <c r="BB7" s="3"/>
      <c r="BC7" s="3"/>
      <c r="BD7" s="3"/>
    </row>
    <row r="8" spans="1:56" ht="15.75" customHeight="1">
      <c r="A8" s="515"/>
      <c r="B8" s="1"/>
      <c r="C8" s="3"/>
      <c r="D8" s="11"/>
      <c r="E8" s="11"/>
      <c r="F8" s="3"/>
      <c r="G8" s="3"/>
      <c r="H8" s="3"/>
      <c r="I8" s="3"/>
      <c r="J8" s="3"/>
      <c r="K8" s="3"/>
      <c r="L8" s="3"/>
      <c r="M8" s="3"/>
      <c r="N8" s="3"/>
      <c r="O8" s="3"/>
      <c r="P8" s="3"/>
      <c r="Q8" s="3"/>
      <c r="T8" s="469" t="s">
        <v>445</v>
      </c>
      <c r="U8" s="94">
        <v>0.56826568265682653</v>
      </c>
      <c r="V8" s="94">
        <v>0.8487084870848709</v>
      </c>
      <c r="W8" s="91">
        <v>271</v>
      </c>
      <c r="X8" s="168">
        <v>271</v>
      </c>
      <c r="Y8"/>
      <c r="Z8"/>
      <c r="AA8"/>
      <c r="AB8"/>
      <c r="AC8"/>
      <c r="AD8"/>
      <c r="AE8"/>
      <c r="AF8"/>
      <c r="AG8"/>
      <c r="AH8"/>
      <c r="AI8"/>
      <c r="AJ8"/>
      <c r="AK8"/>
      <c r="AX8" s="3"/>
      <c r="AY8" s="3"/>
      <c r="AZ8" s="3"/>
      <c r="BA8" s="3"/>
      <c r="BB8" s="3"/>
      <c r="BC8" s="3"/>
      <c r="BD8" s="3"/>
    </row>
    <row r="9" spans="1:56" s="3" customFormat="1" ht="15.75" customHeight="1">
      <c r="A9" s="520"/>
      <c r="B9" s="1"/>
      <c r="D9" s="11"/>
      <c r="E9" s="11"/>
      <c r="R9" s="2"/>
      <c r="T9" s="159" t="s">
        <v>446</v>
      </c>
      <c r="U9" s="184">
        <v>0.54243542435424352</v>
      </c>
      <c r="V9" s="184">
        <v>0.85185185185185186</v>
      </c>
      <c r="W9" s="171">
        <v>271</v>
      </c>
      <c r="X9" s="472">
        <v>270</v>
      </c>
      <c r="Y9"/>
      <c r="Z9"/>
      <c r="AA9"/>
      <c r="AB9"/>
      <c r="AC9"/>
      <c r="AD9"/>
      <c r="AE9"/>
      <c r="AF9"/>
      <c r="AG9"/>
      <c r="AH9"/>
      <c r="AI9"/>
      <c r="AJ9"/>
      <c r="AK9"/>
      <c r="AP9" s="2"/>
      <c r="AQ9" s="2"/>
    </row>
    <row r="10" spans="1:56" s="3" customFormat="1" ht="15.75" customHeight="1">
      <c r="A10" s="520"/>
      <c r="B10" s="1"/>
      <c r="R10" s="2"/>
      <c r="T10" s="42"/>
      <c r="U10" s="42"/>
      <c r="W10" s="42"/>
      <c r="X10" s="42"/>
      <c r="Y10"/>
      <c r="Z10"/>
      <c r="AA10"/>
      <c r="AB10"/>
      <c r="AC10"/>
      <c r="AD10"/>
      <c r="AE10"/>
      <c r="AF10"/>
      <c r="AG10"/>
      <c r="AH10"/>
      <c r="AI10"/>
      <c r="AJ10"/>
      <c r="AK10"/>
      <c r="AP10" s="2"/>
      <c r="AQ10" s="2"/>
    </row>
    <row r="11" spans="1:56" s="3" customFormat="1" ht="15.75" customHeight="1">
      <c r="A11" s="520"/>
      <c r="B11" s="1"/>
      <c r="R11" s="2"/>
      <c r="T11" s="42"/>
      <c r="U11" s="42"/>
      <c r="V11" s="42" t="s">
        <v>552</v>
      </c>
      <c r="W11" s="3">
        <v>270.66666666666669</v>
      </c>
      <c r="X11" s="425">
        <v>269.83333333333331</v>
      </c>
      <c r="Y11"/>
      <c r="Z11"/>
      <c r="AA11"/>
      <c r="AB11"/>
      <c r="AC11"/>
      <c r="AD11"/>
      <c r="AE11"/>
      <c r="AF11"/>
      <c r="AG11"/>
      <c r="AH11"/>
      <c r="AI11"/>
      <c r="AJ11"/>
      <c r="AK11"/>
      <c r="AL11" s="2"/>
      <c r="AP11" s="2"/>
      <c r="AQ11" s="2"/>
      <c r="AR11" s="2"/>
      <c r="AS11" s="2"/>
      <c r="AT11" s="2"/>
      <c r="AU11" s="2"/>
      <c r="AV11" s="2"/>
      <c r="AW11" s="2"/>
      <c r="AX11" s="2"/>
      <c r="AY11" s="2"/>
      <c r="AZ11" s="2"/>
      <c r="BA11" s="2"/>
      <c r="BB11" s="2"/>
      <c r="BC11" s="2"/>
      <c r="BD11" s="2"/>
    </row>
    <row r="12" spans="1:56" s="3" customFormat="1" ht="15.75" customHeight="1">
      <c r="A12" s="516"/>
      <c r="B12" s="1"/>
      <c r="R12" s="2"/>
      <c r="T12" s="42"/>
      <c r="U12" s="42"/>
      <c r="V12" s="64" t="s">
        <v>78</v>
      </c>
      <c r="W12" s="67">
        <v>270.25</v>
      </c>
      <c r="X12" s="42"/>
      <c r="Y12"/>
      <c r="Z12"/>
      <c r="AA12"/>
      <c r="AB12"/>
      <c r="AC12"/>
      <c r="AD12"/>
      <c r="AE12"/>
      <c r="AF12"/>
      <c r="AG12"/>
      <c r="AH12"/>
      <c r="AI12"/>
      <c r="AJ12"/>
      <c r="AK12"/>
      <c r="AL12" s="2"/>
      <c r="AP12" s="2"/>
      <c r="AQ12" s="2"/>
      <c r="AR12" s="2"/>
      <c r="AS12" s="2"/>
      <c r="AT12" s="2"/>
      <c r="AU12" s="2"/>
      <c r="AV12" s="2"/>
      <c r="AW12" s="2"/>
      <c r="AX12" s="2"/>
      <c r="AY12" s="2"/>
      <c r="AZ12" s="2"/>
      <c r="BA12" s="2"/>
      <c r="BB12" s="2"/>
      <c r="BC12" s="2"/>
      <c r="BD12" s="2"/>
    </row>
    <row r="13" spans="1:56" s="3" customFormat="1" ht="15.75" customHeight="1">
      <c r="A13" s="516"/>
      <c r="B13" s="1"/>
      <c r="R13" s="2"/>
      <c r="T13" s="42"/>
      <c r="U13" s="42"/>
      <c r="V13" s="42"/>
      <c r="W13" s="42"/>
      <c r="X13" s="42"/>
      <c r="Y13"/>
      <c r="Z13"/>
      <c r="AA13"/>
      <c r="AB13"/>
      <c r="AC13"/>
      <c r="AD13"/>
      <c r="AE13"/>
      <c r="AF13"/>
      <c r="AG13"/>
      <c r="AH13"/>
      <c r="AI13"/>
      <c r="AJ13"/>
      <c r="AK13"/>
      <c r="AL13" s="2"/>
      <c r="AP13" s="2"/>
      <c r="AQ13" s="2"/>
      <c r="AR13" s="2"/>
      <c r="AS13" s="2"/>
      <c r="AT13" s="2"/>
      <c r="AU13" s="2"/>
      <c r="AV13" s="2"/>
      <c r="AW13" s="2"/>
      <c r="AX13" s="2"/>
      <c r="AY13" s="2"/>
      <c r="AZ13" s="2"/>
      <c r="BA13" s="2"/>
      <c r="BB13" s="2"/>
      <c r="BC13" s="2"/>
      <c r="BD13" s="2"/>
    </row>
    <row r="14" spans="1:56" s="3" customFormat="1" ht="15.75" customHeight="1">
      <c r="A14" s="512"/>
      <c r="B14" s="4"/>
      <c r="C14" s="2"/>
      <c r="D14" s="2"/>
      <c r="E14" s="2"/>
      <c r="F14" s="2"/>
      <c r="R14" s="2"/>
      <c r="S14" s="2"/>
      <c r="T14" s="473" t="s">
        <v>554</v>
      </c>
      <c r="U14" s="474" t="s">
        <v>83</v>
      </c>
      <c r="V14" s="465" t="s">
        <v>75</v>
      </c>
      <c r="W14" s="42"/>
      <c r="X14"/>
      <c r="Y14"/>
      <c r="Z14"/>
      <c r="AA14"/>
      <c r="AB14"/>
      <c r="AC14"/>
      <c r="AD14"/>
      <c r="AE14"/>
      <c r="AF14"/>
      <c r="AG14"/>
      <c r="AH14"/>
      <c r="AI14"/>
      <c r="AJ14"/>
      <c r="AK14"/>
      <c r="AL14" s="2"/>
      <c r="AP14" s="2"/>
      <c r="AQ14" s="2"/>
      <c r="AR14" s="2"/>
      <c r="AS14" s="2"/>
      <c r="AT14" s="2"/>
      <c r="AU14" s="2"/>
      <c r="AV14" s="2"/>
      <c r="AW14" s="2"/>
      <c r="AX14" s="2"/>
      <c r="AY14" s="2"/>
      <c r="AZ14" s="2"/>
      <c r="BA14" s="2"/>
      <c r="BB14" s="2"/>
      <c r="BC14" s="2"/>
      <c r="BD14" s="2"/>
    </row>
    <row r="15" spans="1:56" ht="17.25" customHeight="1">
      <c r="A15" s="512"/>
      <c r="G15" s="3"/>
      <c r="H15" s="3"/>
      <c r="I15" s="3"/>
      <c r="J15" s="3"/>
      <c r="K15" s="3"/>
      <c r="L15" s="3"/>
      <c r="M15" s="3"/>
      <c r="N15" s="3"/>
      <c r="O15" s="3"/>
      <c r="P15" s="3"/>
      <c r="Q15" s="3"/>
      <c r="T15" s="162" t="s">
        <v>374</v>
      </c>
      <c r="U15" s="100">
        <v>0.57249070631970256</v>
      </c>
      <c r="V15" s="164">
        <v>154</v>
      </c>
      <c r="W15" s="42"/>
      <c r="X15" s="52"/>
      <c r="Y15" s="52"/>
      <c r="Z15" s="52"/>
      <c r="AA15" s="52"/>
      <c r="AB15" s="249"/>
      <c r="AC15"/>
      <c r="AD15"/>
      <c r="AE15"/>
      <c r="AF15"/>
      <c r="AG15"/>
      <c r="AH15"/>
      <c r="AI15"/>
      <c r="AJ15"/>
      <c r="AK15"/>
      <c r="AL15" s="2"/>
      <c r="AP15" s="2"/>
      <c r="AQ15" s="2"/>
      <c r="AR15" s="2"/>
      <c r="AS15" s="2"/>
      <c r="AT15" s="2"/>
      <c r="AU15" s="2"/>
      <c r="AV15" s="2"/>
      <c r="AW15" s="2"/>
    </row>
    <row r="16" spans="1:56" ht="15" customHeight="1">
      <c r="A16" s="512"/>
      <c r="G16" s="3"/>
      <c r="H16" s="3"/>
      <c r="I16" s="3"/>
      <c r="J16" s="3"/>
      <c r="K16" s="3"/>
      <c r="L16" s="3"/>
      <c r="M16" s="3"/>
      <c r="N16" s="3"/>
      <c r="O16" s="3"/>
      <c r="P16" s="3"/>
      <c r="Q16" s="3"/>
      <c r="T16" s="162" t="s">
        <v>555</v>
      </c>
      <c r="U16" s="100">
        <v>0.1449814126394052</v>
      </c>
      <c r="V16" s="164">
        <v>39</v>
      </c>
      <c r="W16" s="42"/>
      <c r="X16" s="2"/>
      <c r="Y16" s="132"/>
      <c r="Z16" s="2"/>
      <c r="AA16" s="2"/>
      <c r="AB16" s="52"/>
      <c r="AC16"/>
      <c r="AD16"/>
      <c r="AE16"/>
      <c r="AF16"/>
      <c r="AG16"/>
      <c r="AH16"/>
      <c r="AI16"/>
      <c r="AJ16"/>
      <c r="AK16"/>
      <c r="AL16" s="2"/>
      <c r="AP16" s="2"/>
      <c r="AQ16" s="2"/>
      <c r="AR16" s="2"/>
      <c r="AS16" s="2"/>
      <c r="AT16" s="2"/>
      <c r="AU16" s="2"/>
      <c r="AV16" s="2"/>
      <c r="AW16" s="2"/>
    </row>
    <row r="17" spans="1:49" ht="15" customHeight="1">
      <c r="A17" s="512"/>
      <c r="G17" s="3"/>
      <c r="H17" s="3"/>
      <c r="I17" s="3"/>
      <c r="J17" s="3"/>
      <c r="K17" s="3"/>
      <c r="L17" s="3"/>
      <c r="M17" s="3"/>
      <c r="N17" s="3"/>
      <c r="O17" s="3"/>
      <c r="P17" s="3"/>
      <c r="Q17" s="3"/>
      <c r="T17" s="162" t="s">
        <v>558</v>
      </c>
      <c r="U17" s="100">
        <v>0.10408921933085502</v>
      </c>
      <c r="V17" s="164">
        <v>28</v>
      </c>
      <c r="W17" s="42"/>
      <c r="X17" s="42"/>
      <c r="Y17" s="42"/>
      <c r="Z17" s="42"/>
      <c r="AA17" s="42"/>
      <c r="AB17" s="42"/>
      <c r="AC17"/>
      <c r="AD17"/>
      <c r="AE17"/>
      <c r="AF17"/>
      <c r="AG17"/>
      <c r="AH17"/>
      <c r="AI17"/>
      <c r="AJ17"/>
      <c r="AK17"/>
      <c r="AL17" s="2"/>
      <c r="AP17" s="2"/>
      <c r="AQ17" s="2"/>
      <c r="AR17" s="2"/>
      <c r="AS17" s="2"/>
      <c r="AT17" s="2"/>
      <c r="AU17" s="2"/>
      <c r="AV17" s="2"/>
      <c r="AW17" s="2"/>
    </row>
    <row r="18" spans="1:49" ht="15" customHeight="1">
      <c r="A18" s="512"/>
      <c r="G18" s="3"/>
      <c r="H18" s="3"/>
      <c r="I18" s="3"/>
      <c r="J18" s="3"/>
      <c r="K18" s="3"/>
      <c r="L18" s="3"/>
      <c r="M18" s="3"/>
      <c r="N18" s="3"/>
      <c r="O18" s="3"/>
      <c r="P18" s="3"/>
      <c r="Q18" s="3"/>
      <c r="T18" s="162" t="s">
        <v>559</v>
      </c>
      <c r="U18" s="100">
        <v>6.6914498141263934E-2</v>
      </c>
      <c r="V18" s="164">
        <v>18</v>
      </c>
      <c r="W18" s="42"/>
      <c r="X18" s="42"/>
      <c r="Y18" s="42"/>
      <c r="Z18" s="42"/>
      <c r="AA18" s="42"/>
      <c r="AB18" s="42"/>
      <c r="AC18"/>
      <c r="AD18"/>
      <c r="AE18"/>
      <c r="AF18"/>
      <c r="AG18"/>
      <c r="AH18"/>
      <c r="AI18"/>
      <c r="AJ18"/>
      <c r="AK18"/>
      <c r="AL18" s="2"/>
      <c r="AP18" s="2"/>
      <c r="AQ18" s="2"/>
      <c r="AR18" s="2"/>
      <c r="AS18" s="2"/>
      <c r="AT18" s="2"/>
      <c r="AU18" s="2"/>
      <c r="AV18" s="2"/>
      <c r="AW18" s="2"/>
    </row>
    <row r="19" spans="1:49" ht="15" customHeight="1">
      <c r="A19" s="512"/>
      <c r="G19" s="3"/>
      <c r="H19" s="3"/>
      <c r="I19" s="3"/>
      <c r="J19" s="3"/>
      <c r="K19" s="3"/>
      <c r="L19" s="3"/>
      <c r="M19" s="3"/>
      <c r="N19" s="3"/>
      <c r="O19" s="3"/>
      <c r="P19" s="3"/>
      <c r="Q19" s="3"/>
      <c r="T19" s="162" t="s">
        <v>557</v>
      </c>
      <c r="U19" s="100">
        <v>5.204460966542751E-2</v>
      </c>
      <c r="V19" s="164">
        <v>14</v>
      </c>
      <c r="X19" s="42"/>
      <c r="Y19" s="42"/>
      <c r="Z19" s="42"/>
      <c r="AA19" s="42"/>
      <c r="AB19" s="42"/>
      <c r="AC19"/>
      <c r="AD19"/>
      <c r="AE19"/>
      <c r="AF19"/>
      <c r="AG19"/>
      <c r="AH19"/>
      <c r="AI19"/>
      <c r="AJ19"/>
      <c r="AK19"/>
      <c r="AL19" s="2"/>
      <c r="AP19" s="2"/>
      <c r="AQ19" s="2"/>
      <c r="AR19" s="2"/>
      <c r="AS19" s="2"/>
      <c r="AT19" s="2"/>
      <c r="AU19" s="2"/>
      <c r="AV19" s="2"/>
      <c r="AW19" s="2"/>
    </row>
    <row r="20" spans="1:49" ht="15" customHeight="1">
      <c r="A20" s="512"/>
      <c r="C20" s="3"/>
      <c r="D20" s="3"/>
      <c r="E20" s="3"/>
      <c r="F20" s="3"/>
      <c r="G20" s="3"/>
      <c r="H20" s="3"/>
      <c r="I20" s="3"/>
      <c r="J20" s="3"/>
      <c r="K20" s="3"/>
      <c r="L20" s="3"/>
      <c r="M20" s="3"/>
      <c r="N20" s="3"/>
      <c r="O20" s="3"/>
      <c r="P20" s="3"/>
      <c r="Q20" s="3"/>
      <c r="T20" s="162" t="s">
        <v>556</v>
      </c>
      <c r="U20" s="100">
        <v>1.858736059479554E-2</v>
      </c>
      <c r="V20" s="164">
        <v>5</v>
      </c>
      <c r="W20" s="42"/>
      <c r="X20" s="42"/>
      <c r="Y20" s="42"/>
      <c r="Z20" s="42"/>
      <c r="AA20" s="42"/>
      <c r="AB20" s="42"/>
      <c r="AC20"/>
      <c r="AD20"/>
      <c r="AE20"/>
      <c r="AF20"/>
      <c r="AG20"/>
      <c r="AH20"/>
      <c r="AI20"/>
      <c r="AJ20"/>
      <c r="AK20"/>
      <c r="AL20" s="2"/>
      <c r="AP20" s="2"/>
      <c r="AQ20" s="2"/>
      <c r="AR20" s="2"/>
      <c r="AS20" s="2"/>
      <c r="AT20" s="2"/>
      <c r="AU20" s="2"/>
      <c r="AV20" s="2"/>
      <c r="AW20" s="2"/>
    </row>
    <row r="21" spans="1:49" ht="15" customHeight="1">
      <c r="A21" s="512"/>
      <c r="C21" s="3"/>
      <c r="D21" s="3"/>
      <c r="E21" s="3"/>
      <c r="F21" s="3"/>
      <c r="G21" s="3"/>
      <c r="H21" s="3"/>
      <c r="I21" s="3"/>
      <c r="J21" s="3"/>
      <c r="K21" s="3"/>
      <c r="L21" s="3"/>
      <c r="M21" s="3"/>
      <c r="N21" s="3"/>
      <c r="O21" s="3"/>
      <c r="P21" s="3"/>
      <c r="Q21" s="3"/>
      <c r="T21" s="162" t="s">
        <v>561</v>
      </c>
      <c r="U21" s="100">
        <v>1.858736059479554E-2</v>
      </c>
      <c r="V21" s="164">
        <v>5</v>
      </c>
      <c r="W21" s="42"/>
      <c r="X21" s="42"/>
      <c r="Y21" s="42"/>
      <c r="Z21" s="42"/>
      <c r="AA21" s="42"/>
      <c r="AB21" s="42"/>
      <c r="AC21"/>
      <c r="AD21"/>
      <c r="AE21"/>
      <c r="AF21"/>
      <c r="AG21"/>
      <c r="AH21"/>
      <c r="AI21"/>
      <c r="AJ21"/>
      <c r="AK21"/>
      <c r="AL21" s="2"/>
      <c r="AP21" s="2"/>
      <c r="AQ21" s="2"/>
      <c r="AR21" s="2"/>
      <c r="AS21" s="2"/>
      <c r="AT21" s="2"/>
      <c r="AU21" s="2"/>
      <c r="AV21" s="2"/>
      <c r="AW21" s="2"/>
    </row>
    <row r="22" spans="1:49" ht="39.75" customHeight="1">
      <c r="A22" s="512"/>
      <c r="C22" s="3"/>
      <c r="D22" s="3"/>
      <c r="E22" s="3"/>
      <c r="F22" s="3"/>
      <c r="G22" s="3"/>
      <c r="H22" s="3"/>
      <c r="I22" s="3"/>
      <c r="J22" s="3"/>
      <c r="K22" s="3"/>
      <c r="L22" s="3"/>
      <c r="M22" s="3"/>
      <c r="N22" s="3"/>
      <c r="O22" s="310" t="s">
        <v>78</v>
      </c>
      <c r="P22" s="338">
        <f>W12</f>
        <v>270.25</v>
      </c>
      <c r="T22" s="162" t="s">
        <v>0</v>
      </c>
      <c r="U22" s="100">
        <v>1.4869888475836431E-2</v>
      </c>
      <c r="V22" s="164">
        <v>4</v>
      </c>
      <c r="AB22" s="42"/>
      <c r="AC22"/>
      <c r="AD22"/>
      <c r="AE22"/>
      <c r="AF22"/>
      <c r="AG22"/>
      <c r="AH22"/>
      <c r="AI22"/>
      <c r="AJ22"/>
      <c r="AK22"/>
      <c r="AL22" s="2"/>
      <c r="AP22" s="2"/>
      <c r="AQ22" s="2"/>
      <c r="AR22" s="2"/>
      <c r="AS22" s="2"/>
      <c r="AT22" s="2"/>
      <c r="AU22" s="2"/>
      <c r="AV22" s="2"/>
      <c r="AW22" s="2"/>
    </row>
    <row r="23" spans="1:49" ht="25.5" customHeight="1">
      <c r="A23" s="512"/>
      <c r="C23" s="3"/>
      <c r="D23" s="3"/>
      <c r="E23" s="3"/>
      <c r="F23" s="595" t="s">
        <v>554</v>
      </c>
      <c r="G23" s="595"/>
      <c r="H23" s="595"/>
      <c r="I23" s="595"/>
      <c r="J23" s="485"/>
      <c r="K23" s="595" t="s">
        <v>573</v>
      </c>
      <c r="L23" s="595"/>
      <c r="M23" s="595"/>
      <c r="N23" s="595"/>
      <c r="O23" s="595"/>
      <c r="P23" s="595"/>
      <c r="Q23" s="3"/>
      <c r="T23" s="161" t="s">
        <v>560</v>
      </c>
      <c r="U23" s="212">
        <v>7.4349442379182153E-3</v>
      </c>
      <c r="V23" s="160">
        <v>2</v>
      </c>
      <c r="X23" s="42"/>
      <c r="Y23" s="42"/>
      <c r="Z23" s="42"/>
      <c r="AA23" s="42"/>
      <c r="AB23" s="52"/>
      <c r="AC23"/>
      <c r="AD23"/>
      <c r="AE23"/>
      <c r="AF23"/>
      <c r="AG23"/>
      <c r="AH23"/>
      <c r="AI23"/>
      <c r="AJ23"/>
      <c r="AK23"/>
      <c r="AL23" s="2"/>
      <c r="AP23" s="2"/>
      <c r="AQ23" s="2"/>
      <c r="AR23" s="2"/>
      <c r="AS23" s="2"/>
      <c r="AT23" s="2"/>
      <c r="AU23" s="2"/>
      <c r="AV23" s="2"/>
      <c r="AW23" s="2"/>
    </row>
    <row r="24" spans="1:49" ht="15.75" customHeight="1">
      <c r="A24" s="512"/>
      <c r="C24" s="3"/>
      <c r="D24" s="3"/>
      <c r="E24" s="3"/>
      <c r="F24" s="595"/>
      <c r="G24" s="595"/>
      <c r="H24" s="595"/>
      <c r="I24" s="595"/>
      <c r="J24" s="485"/>
      <c r="K24" s="595"/>
      <c r="L24" s="595"/>
      <c r="M24" s="595"/>
      <c r="N24" s="595"/>
      <c r="O24" s="595"/>
      <c r="P24" s="595"/>
      <c r="Q24" s="3"/>
      <c r="X24" s="42"/>
      <c r="Y24" s="42"/>
      <c r="Z24" s="42"/>
      <c r="AA24" s="42"/>
      <c r="AB24" s="52"/>
      <c r="AC24"/>
      <c r="AD24"/>
      <c r="AE24"/>
      <c r="AF24"/>
      <c r="AG24"/>
      <c r="AH24"/>
      <c r="AI24"/>
      <c r="AJ24"/>
      <c r="AK24"/>
      <c r="AL24" s="2"/>
      <c r="AP24" s="2"/>
      <c r="AQ24" s="2"/>
      <c r="AR24" s="2"/>
      <c r="AS24" s="2"/>
      <c r="AT24" s="2"/>
      <c r="AU24" s="2"/>
      <c r="AV24" s="2"/>
      <c r="AW24" s="2"/>
    </row>
    <row r="25" spans="1:49" ht="27.75" customHeight="1">
      <c r="A25" s="512"/>
      <c r="C25" s="3"/>
      <c r="D25" s="3"/>
      <c r="E25" s="3"/>
      <c r="F25" s="617" t="str">
        <f>T15</f>
        <v>In class</v>
      </c>
      <c r="G25" s="617"/>
      <c r="H25" s="617"/>
      <c r="I25" s="311">
        <f>U15</f>
        <v>0.57249070631970256</v>
      </c>
      <c r="J25" s="324"/>
      <c r="K25" s="613" t="str">
        <f>T28</f>
        <v>I'm afraid that I may say something that could be perceived to be offensive or uninformed.</v>
      </c>
      <c r="L25" s="614"/>
      <c r="M25" s="614"/>
      <c r="N25" s="614"/>
      <c r="O25" s="615"/>
      <c r="P25" s="311">
        <f>U28</f>
        <v>0.49429657794676807</v>
      </c>
      <c r="Q25" s="3"/>
      <c r="U25" s="309" t="s">
        <v>79</v>
      </c>
      <c r="V25" s="308">
        <v>269</v>
      </c>
      <c r="AB25" s="52"/>
      <c r="AC25"/>
      <c r="AD25"/>
      <c r="AE25"/>
      <c r="AF25"/>
      <c r="AG25"/>
      <c r="AH25"/>
      <c r="AI25"/>
      <c r="AJ25"/>
      <c r="AK25"/>
      <c r="AL25" s="2"/>
      <c r="AP25" s="2"/>
      <c r="AQ25" s="2"/>
      <c r="AR25" s="2"/>
      <c r="AS25" s="2"/>
      <c r="AT25" s="2"/>
      <c r="AU25" s="2"/>
      <c r="AV25" s="2"/>
      <c r="AW25" s="2"/>
    </row>
    <row r="26" spans="1:49" ht="27.75" customHeight="1">
      <c r="A26" s="512"/>
      <c r="C26" s="3"/>
      <c r="D26" s="3"/>
      <c r="E26" s="3"/>
      <c r="F26" s="616" t="str">
        <f t="shared" ref="F26:F27" si="0">T16</f>
        <v>At informal gatherings</v>
      </c>
      <c r="G26" s="616"/>
      <c r="H26" s="616"/>
      <c r="I26" s="312">
        <f t="shared" ref="I26:I27" si="1">U16</f>
        <v>0.1449814126394052</v>
      </c>
      <c r="J26" s="324"/>
      <c r="K26" s="618" t="str">
        <f t="shared" ref="K26:K27" si="2">T29</f>
        <v>I don't know what to talk about</v>
      </c>
      <c r="L26" s="618"/>
      <c r="M26" s="618"/>
      <c r="N26" s="618"/>
      <c r="O26" s="618"/>
      <c r="P26" s="312">
        <f>U29</f>
        <v>0.3269961977186312</v>
      </c>
      <c r="Q26" s="3"/>
      <c r="AB26" s="52"/>
      <c r="AC26"/>
      <c r="AD26"/>
      <c r="AE26"/>
      <c r="AF26"/>
      <c r="AG26"/>
      <c r="AH26"/>
      <c r="AI26"/>
      <c r="AJ26"/>
      <c r="AK26"/>
      <c r="AL26" s="2"/>
      <c r="AP26" s="2"/>
      <c r="AQ26" s="2"/>
      <c r="AR26" s="2"/>
      <c r="AS26" s="2"/>
      <c r="AT26" s="2"/>
      <c r="AU26" s="2"/>
      <c r="AV26" s="2"/>
      <c r="AW26" s="2"/>
    </row>
    <row r="27" spans="1:49" ht="27.75" customHeight="1">
      <c r="A27" s="512"/>
      <c r="C27" s="3"/>
      <c r="D27" s="3"/>
      <c r="E27" s="3"/>
      <c r="F27" s="617" t="str">
        <f t="shared" si="0"/>
        <v>In study group</v>
      </c>
      <c r="G27" s="617"/>
      <c r="H27" s="617"/>
      <c r="I27" s="311">
        <f t="shared" si="1"/>
        <v>0.10408921933085502</v>
      </c>
      <c r="J27" s="324"/>
      <c r="K27" s="613" t="str">
        <f t="shared" si="2"/>
        <v>I feel like I can't relate to them or we don't have anything in common.</v>
      </c>
      <c r="L27" s="614"/>
      <c r="M27" s="614"/>
      <c r="N27" s="614"/>
      <c r="O27" s="615"/>
      <c r="P27" s="311">
        <f>U30</f>
        <v>0.27376425855513309</v>
      </c>
      <c r="Q27" s="3"/>
      <c r="T27" s="480" t="s">
        <v>562</v>
      </c>
      <c r="U27" s="481" t="s">
        <v>571</v>
      </c>
      <c r="V27" s="465" t="s">
        <v>570</v>
      </c>
      <c r="W27" s="386" t="s">
        <v>218</v>
      </c>
      <c r="AC27" s="52"/>
      <c r="AD27"/>
      <c r="AE27"/>
      <c r="AF27"/>
      <c r="AG27"/>
      <c r="AH27"/>
      <c r="AI27"/>
      <c r="AJ27"/>
      <c r="AK27"/>
      <c r="AL27"/>
      <c r="AM27" s="2"/>
      <c r="AN27" s="2"/>
      <c r="AO27" s="2"/>
      <c r="AP27" s="2"/>
      <c r="AQ27" s="2"/>
      <c r="AR27" s="2"/>
      <c r="AS27" s="2"/>
      <c r="AT27" s="2"/>
      <c r="AU27" s="2"/>
      <c r="AV27" s="2"/>
      <c r="AW27" s="2"/>
    </row>
    <row r="28" spans="1:49" s="130" customFormat="1" ht="15" customHeight="1">
      <c r="A28" s="521"/>
      <c r="B28" s="475"/>
      <c r="C28" s="395"/>
      <c r="D28" s="395"/>
      <c r="E28" s="395"/>
      <c r="F28" s="340"/>
      <c r="G28" s="6"/>
      <c r="H28" s="407" t="s">
        <v>79</v>
      </c>
      <c r="I28" s="428">
        <f>V25</f>
        <v>269</v>
      </c>
      <c r="J28" s="485"/>
      <c r="K28" s="485"/>
      <c r="L28" s="485"/>
      <c r="M28" s="6"/>
      <c r="N28" s="6"/>
      <c r="O28" s="407" t="s">
        <v>79</v>
      </c>
      <c r="P28" s="428">
        <f>V37</f>
        <v>263</v>
      </c>
      <c r="Q28" s="395"/>
      <c r="S28" s="335"/>
      <c r="T28" s="478" t="s">
        <v>565</v>
      </c>
      <c r="U28" s="477">
        <v>0.49429657794676807</v>
      </c>
      <c r="V28" s="479">
        <v>130</v>
      </c>
      <c r="W28" s="484">
        <v>1</v>
      </c>
      <c r="X28" s="395"/>
      <c r="Y28" s="395"/>
      <c r="Z28" s="395"/>
      <c r="AA28" s="395"/>
      <c r="AB28" s="395"/>
      <c r="AC28" s="476"/>
      <c r="AD28" s="395"/>
      <c r="AE28" s="395"/>
      <c r="AF28" s="395"/>
      <c r="AG28" s="395"/>
      <c r="AH28" s="395"/>
      <c r="AI28" s="395"/>
      <c r="AJ28" s="395"/>
      <c r="AK28" s="395"/>
      <c r="AL28" s="395"/>
    </row>
    <row r="29" spans="1:49" ht="15" customHeight="1">
      <c r="C29" s="3"/>
      <c r="D29" s="3"/>
      <c r="E29" s="3"/>
      <c r="F29" s="3"/>
      <c r="G29" s="3"/>
      <c r="H29" s="3"/>
      <c r="I29" s="3"/>
      <c r="J29" s="3"/>
      <c r="K29" s="3"/>
      <c r="L29" s="3"/>
      <c r="M29" s="3"/>
      <c r="N29" s="3"/>
      <c r="O29" s="3"/>
      <c r="P29" s="3"/>
      <c r="Q29" s="3"/>
      <c r="S29" s="335"/>
      <c r="T29" s="478" t="s">
        <v>563</v>
      </c>
      <c r="U29" s="477">
        <v>0.3269961977186312</v>
      </c>
      <c r="V29" s="479">
        <v>86</v>
      </c>
      <c r="W29" s="479">
        <v>2</v>
      </c>
      <c r="AC29" s="42"/>
      <c r="AD29"/>
      <c r="AE29"/>
      <c r="AF29"/>
      <c r="AG29"/>
      <c r="AH29"/>
      <c r="AI29"/>
      <c r="AJ29"/>
      <c r="AK29"/>
      <c r="AL29"/>
      <c r="AM29" s="2"/>
      <c r="AN29" s="2"/>
      <c r="AO29" s="2"/>
      <c r="AP29" s="2"/>
      <c r="AQ29" s="2"/>
      <c r="AR29" s="2"/>
      <c r="AS29" s="2"/>
      <c r="AT29" s="2"/>
      <c r="AU29" s="2"/>
      <c r="AV29" s="2"/>
      <c r="AW29" s="2"/>
    </row>
    <row r="30" spans="1:49" ht="15" customHeight="1">
      <c r="C30" s="3"/>
      <c r="D30" s="3"/>
      <c r="E30" s="3"/>
      <c r="F30" s="3"/>
      <c r="G30" s="3"/>
      <c r="H30" s="3"/>
      <c r="I30" s="3"/>
      <c r="J30" s="3"/>
      <c r="K30" s="3"/>
      <c r="L30" s="3"/>
      <c r="M30" s="3"/>
      <c r="N30" s="3"/>
      <c r="O30" s="3"/>
      <c r="P30" s="3"/>
      <c r="Q30" s="3"/>
      <c r="S30" s="335"/>
      <c r="T30" s="478" t="s">
        <v>564</v>
      </c>
      <c r="U30" s="477">
        <v>0.27376425855513309</v>
      </c>
      <c r="V30" s="479">
        <v>72</v>
      </c>
      <c r="W30" s="479">
        <v>4</v>
      </c>
      <c r="AC30" s="42"/>
      <c r="AD30"/>
      <c r="AE30"/>
      <c r="AF30"/>
      <c r="AG30"/>
      <c r="AH30"/>
      <c r="AI30"/>
      <c r="AJ30"/>
      <c r="AK30"/>
      <c r="AL30"/>
      <c r="AM30" s="2"/>
      <c r="AN30" s="2"/>
      <c r="AO30" s="2"/>
      <c r="AP30" s="2"/>
      <c r="AQ30" s="2"/>
      <c r="AR30" s="2"/>
      <c r="AS30" s="2"/>
      <c r="AT30" s="2"/>
      <c r="AU30" s="2"/>
      <c r="AV30" s="2"/>
      <c r="AW30" s="2"/>
    </row>
    <row r="31" spans="1:49" ht="15" customHeight="1">
      <c r="C31" s="3"/>
      <c r="D31" s="3"/>
      <c r="E31" s="3"/>
      <c r="F31" s="3"/>
      <c r="G31" s="3"/>
      <c r="H31" s="3"/>
      <c r="I31" s="3"/>
      <c r="J31" s="3"/>
      <c r="K31" s="3"/>
      <c r="L31" s="3"/>
      <c r="M31" s="3"/>
      <c r="N31" s="3"/>
      <c r="O31" s="3"/>
      <c r="P31" s="3"/>
      <c r="Q31" s="3"/>
      <c r="S31" s="335"/>
      <c r="T31" s="536" t="s">
        <v>569</v>
      </c>
      <c r="U31" s="477">
        <v>0.2585551330798479</v>
      </c>
      <c r="V31" s="479">
        <v>68</v>
      </c>
      <c r="W31" s="479">
        <v>8</v>
      </c>
      <c r="AC31" s="42"/>
      <c r="AD31"/>
      <c r="AE31"/>
      <c r="AF31"/>
      <c r="AG31"/>
      <c r="AH31"/>
      <c r="AI31"/>
      <c r="AJ31"/>
      <c r="AK31"/>
      <c r="AL31"/>
      <c r="AM31" s="2"/>
      <c r="AN31" s="2"/>
      <c r="AO31" s="2"/>
      <c r="AP31" s="2"/>
      <c r="AQ31" s="2"/>
      <c r="AR31" s="2"/>
      <c r="AS31" s="2"/>
      <c r="AT31" s="2"/>
      <c r="AU31" s="2"/>
      <c r="AV31" s="2"/>
      <c r="AW31" s="2"/>
    </row>
    <row r="32" spans="1:49" ht="15" customHeight="1">
      <c r="C32" s="3"/>
      <c r="D32" s="3"/>
      <c r="E32" s="3"/>
      <c r="F32" s="3"/>
      <c r="G32" s="3"/>
      <c r="H32" s="3"/>
      <c r="I32" s="3"/>
      <c r="J32" s="3"/>
      <c r="K32" s="3"/>
      <c r="L32" s="3"/>
      <c r="M32" s="3"/>
      <c r="N32" s="3"/>
      <c r="O32" s="3"/>
      <c r="P32" s="3"/>
      <c r="Q32" s="3"/>
      <c r="S32" s="335"/>
      <c r="T32" s="478" t="s">
        <v>568</v>
      </c>
      <c r="U32" s="477">
        <v>0.19011406844106463</v>
      </c>
      <c r="V32" s="479">
        <v>50</v>
      </c>
      <c r="W32" s="479">
        <v>3</v>
      </c>
      <c r="AC32" s="42"/>
      <c r="AD32"/>
      <c r="AE32"/>
      <c r="AF32"/>
      <c r="AG32"/>
      <c r="AH32"/>
      <c r="AI32"/>
      <c r="AJ32"/>
      <c r="AK32"/>
      <c r="AL32"/>
      <c r="AM32" s="2"/>
      <c r="AN32" s="2"/>
      <c r="AO32" s="2"/>
      <c r="AP32" s="2"/>
      <c r="AQ32" s="2"/>
      <c r="AR32" s="2"/>
      <c r="AS32" s="2"/>
      <c r="AT32" s="2"/>
      <c r="AU32" s="2"/>
      <c r="AV32" s="2"/>
      <c r="AW32" s="2"/>
    </row>
    <row r="33" spans="3:49" ht="15" customHeight="1">
      <c r="C33" s="3"/>
      <c r="D33" s="3"/>
      <c r="E33" s="3"/>
      <c r="F33" s="3"/>
      <c r="G33" s="3"/>
      <c r="H33" s="3"/>
      <c r="I33" s="3"/>
      <c r="J33" s="3"/>
      <c r="K33" s="3"/>
      <c r="L33" s="3"/>
      <c r="M33" s="3"/>
      <c r="N33" s="3"/>
      <c r="O33" s="3"/>
      <c r="P33" s="3"/>
      <c r="Q33" s="3"/>
      <c r="S33" s="335"/>
      <c r="T33" s="478" t="s">
        <v>567</v>
      </c>
      <c r="U33" s="477">
        <v>0.16730038022813687</v>
      </c>
      <c r="V33" s="479">
        <v>44</v>
      </c>
      <c r="W33" s="479">
        <v>5</v>
      </c>
      <c r="AC33" s="42"/>
      <c r="AD33"/>
      <c r="AE33"/>
      <c r="AF33"/>
      <c r="AG33"/>
      <c r="AH33"/>
      <c r="AI33"/>
      <c r="AJ33"/>
      <c r="AK33"/>
      <c r="AL33"/>
      <c r="AM33" s="2"/>
      <c r="AN33" s="2"/>
      <c r="AO33" s="2"/>
      <c r="AP33" s="2"/>
      <c r="AQ33" s="2"/>
      <c r="AR33" s="2"/>
      <c r="AS33" s="2"/>
      <c r="AT33" s="2"/>
      <c r="AU33" s="2"/>
      <c r="AV33" s="2"/>
      <c r="AW33" s="2"/>
    </row>
    <row r="34" spans="3:49" ht="15" customHeight="1">
      <c r="C34" s="3"/>
      <c r="D34" s="3"/>
      <c r="E34" s="3"/>
      <c r="F34" s="3"/>
      <c r="G34" s="3"/>
      <c r="H34" s="3"/>
      <c r="I34" s="3"/>
      <c r="J34" s="3"/>
      <c r="K34" s="3"/>
      <c r="L34" s="3"/>
      <c r="M34" s="3"/>
      <c r="N34" s="3"/>
      <c r="O34" s="3"/>
      <c r="P34" s="3"/>
      <c r="Q34" s="3"/>
      <c r="S34" s="335"/>
      <c r="T34" s="536" t="s">
        <v>566</v>
      </c>
      <c r="U34" s="477">
        <v>0.10646387832699619</v>
      </c>
      <c r="V34" s="479">
        <v>28</v>
      </c>
      <c r="W34" s="479">
        <v>6</v>
      </c>
      <c r="X34" s="42"/>
      <c r="AC34" s="42"/>
      <c r="AD34"/>
      <c r="AE34"/>
      <c r="AF34"/>
      <c r="AG34"/>
      <c r="AH34"/>
      <c r="AI34"/>
      <c r="AJ34"/>
      <c r="AK34"/>
      <c r="AL34"/>
      <c r="AM34" s="2"/>
      <c r="AN34" s="2"/>
      <c r="AO34" s="2"/>
      <c r="AP34" s="2"/>
      <c r="AQ34" s="2"/>
      <c r="AR34" s="2"/>
      <c r="AS34" s="2"/>
      <c r="AT34" s="2"/>
      <c r="AU34" s="2"/>
      <c r="AV34" s="2"/>
      <c r="AW34" s="2"/>
    </row>
    <row r="35" spans="3:49" ht="15" customHeight="1">
      <c r="C35" s="3"/>
      <c r="D35" s="3"/>
      <c r="E35" s="3"/>
      <c r="F35" s="3"/>
      <c r="G35" s="3"/>
      <c r="H35" s="3"/>
      <c r="I35" s="3"/>
      <c r="J35" s="3"/>
      <c r="K35" s="3"/>
      <c r="L35" s="3"/>
      <c r="M35" s="3"/>
      <c r="N35" s="3"/>
      <c r="O35" s="3"/>
      <c r="P35" s="3"/>
      <c r="Q35" s="3"/>
      <c r="S35" s="335"/>
      <c r="T35" s="543" t="s">
        <v>0</v>
      </c>
      <c r="U35" s="482">
        <v>1.5209125475285171E-2</v>
      </c>
      <c r="V35" s="483">
        <v>4</v>
      </c>
      <c r="W35" s="483">
        <v>7</v>
      </c>
      <c r="X35" s="42"/>
      <c r="AC35" s="42"/>
      <c r="AD35"/>
      <c r="AE35"/>
      <c r="AF35"/>
      <c r="AG35"/>
      <c r="AH35"/>
      <c r="AI35"/>
      <c r="AJ35"/>
      <c r="AK35"/>
      <c r="AL35"/>
      <c r="AM35" s="2"/>
      <c r="AN35" s="2"/>
      <c r="AO35" s="2"/>
      <c r="AP35" s="2"/>
      <c r="AQ35" s="2"/>
      <c r="AR35" s="2"/>
      <c r="AS35" s="2"/>
      <c r="AT35" s="2"/>
      <c r="AU35" s="2"/>
      <c r="AV35" s="2"/>
      <c r="AW35" s="2"/>
    </row>
    <row r="36" spans="3:49" ht="13.5" customHeight="1">
      <c r="C36" s="3"/>
      <c r="D36" s="3"/>
      <c r="E36" s="3"/>
      <c r="F36" s="3"/>
      <c r="G36" s="3"/>
      <c r="H36" s="3"/>
      <c r="I36" s="3"/>
      <c r="J36" s="3"/>
      <c r="K36" s="3"/>
      <c r="L36" s="3"/>
      <c r="M36" s="3"/>
      <c r="N36" s="3"/>
      <c r="O36" s="3"/>
      <c r="P36" s="3"/>
      <c r="Q36" s="3"/>
      <c r="T36" s="42"/>
      <c r="U36" s="42"/>
      <c r="V36" s="42"/>
      <c r="W36" s="42"/>
      <c r="AB36" s="42"/>
      <c r="AC36"/>
      <c r="AD36"/>
      <c r="AE36"/>
      <c r="AF36"/>
      <c r="AG36"/>
      <c r="AH36"/>
      <c r="AI36"/>
      <c r="AJ36"/>
      <c r="AK36"/>
      <c r="AL36" s="2"/>
      <c r="AM36" s="2"/>
      <c r="AN36" s="2"/>
      <c r="AO36" s="2"/>
      <c r="AP36" s="2"/>
      <c r="AQ36" s="2"/>
      <c r="AR36" s="2"/>
      <c r="AS36" s="2"/>
      <c r="AT36" s="2"/>
      <c r="AU36" s="2"/>
      <c r="AV36" s="2"/>
      <c r="AW36" s="2"/>
    </row>
    <row r="37" spans="3:49" ht="13.5" customHeight="1">
      <c r="C37" s="3"/>
      <c r="D37" s="3"/>
      <c r="E37" s="3"/>
      <c r="F37" s="3"/>
      <c r="G37" s="3"/>
      <c r="H37" s="3"/>
      <c r="I37" s="3"/>
      <c r="J37" s="3"/>
      <c r="K37" s="3"/>
      <c r="L37" s="3"/>
      <c r="M37" s="3"/>
      <c r="N37" s="3"/>
      <c r="O37" s="3"/>
      <c r="P37" s="3"/>
      <c r="Q37" s="3"/>
      <c r="U37" s="309" t="s">
        <v>79</v>
      </c>
      <c r="V37" s="402">
        <v>263</v>
      </c>
      <c r="X37" s="42"/>
      <c r="Y37" s="42"/>
      <c r="Z37" s="42"/>
      <c r="AA37" s="42"/>
      <c r="AB37" s="42"/>
      <c r="AC37"/>
      <c r="AD37"/>
      <c r="AE37"/>
      <c r="AF37"/>
      <c r="AG37"/>
      <c r="AH37"/>
      <c r="AI37"/>
      <c r="AJ37"/>
      <c r="AK37"/>
      <c r="AL37" s="2"/>
      <c r="AM37" s="2"/>
      <c r="AN37" s="2"/>
      <c r="AO37" s="2"/>
      <c r="AP37" s="2"/>
      <c r="AQ37" s="2"/>
      <c r="AR37" s="2"/>
      <c r="AS37" s="2"/>
      <c r="AT37" s="2"/>
      <c r="AU37" s="2"/>
      <c r="AV37" s="2"/>
      <c r="AW37" s="2"/>
    </row>
    <row r="38" spans="3:49">
      <c r="X38" s="42"/>
      <c r="Y38" s="42"/>
      <c r="Z38" s="42"/>
      <c r="AA38" s="42"/>
      <c r="AB38" s="42"/>
      <c r="AC38"/>
      <c r="AD38"/>
      <c r="AE38"/>
      <c r="AF38"/>
      <c r="AG38"/>
      <c r="AH38"/>
      <c r="AI38"/>
      <c r="AJ38"/>
      <c r="AK38"/>
      <c r="AL38" s="2"/>
      <c r="AM38" s="2"/>
      <c r="AN38" s="2"/>
      <c r="AO38" s="2"/>
      <c r="AP38" s="2"/>
      <c r="AQ38" s="2"/>
      <c r="AR38" s="2"/>
      <c r="AS38" s="2"/>
      <c r="AT38" s="2"/>
      <c r="AU38" s="2"/>
      <c r="AV38" s="2"/>
      <c r="AW38" s="2"/>
    </row>
    <row r="39" spans="3:49">
      <c r="C39" s="22"/>
      <c r="D39" s="22"/>
      <c r="E39" s="22"/>
      <c r="F39" s="22"/>
      <c r="U39" s="304"/>
      <c r="X39" s="42"/>
      <c r="Y39" s="42"/>
      <c r="Z39" s="42"/>
      <c r="AA39" s="42"/>
      <c r="AB39" s="42"/>
      <c r="AC39"/>
      <c r="AD39"/>
      <c r="AE39"/>
      <c r="AF39"/>
      <c r="AG39"/>
      <c r="AH39"/>
      <c r="AI39"/>
      <c r="AJ39"/>
      <c r="AK39"/>
      <c r="AL39" s="2"/>
      <c r="AM39" s="2"/>
      <c r="AN39" s="2"/>
      <c r="AO39" s="2"/>
      <c r="AP39" s="2"/>
      <c r="AQ39" s="2"/>
      <c r="AR39" s="2"/>
      <c r="AS39" s="2"/>
      <c r="AT39" s="2"/>
      <c r="AU39" s="2"/>
      <c r="AV39" s="2"/>
      <c r="AW39" s="2"/>
    </row>
    <row r="40" spans="3:49">
      <c r="W40" s="42"/>
      <c r="X40" s="42"/>
      <c r="Y40" s="42"/>
      <c r="Z40" s="42"/>
      <c r="AA40" s="42"/>
      <c r="AB40" s="42"/>
      <c r="AC40"/>
      <c r="AD40"/>
      <c r="AE40"/>
      <c r="AF40"/>
      <c r="AG40"/>
      <c r="AH40"/>
      <c r="AI40"/>
      <c r="AJ40"/>
      <c r="AK40"/>
      <c r="AL40" s="2"/>
      <c r="AM40" s="2"/>
      <c r="AN40" s="2"/>
      <c r="AO40" s="2"/>
      <c r="AP40" s="2"/>
      <c r="AQ40" s="2"/>
      <c r="AR40" s="2"/>
      <c r="AS40" s="2"/>
      <c r="AT40" s="2"/>
      <c r="AU40" s="2"/>
      <c r="AV40" s="2"/>
      <c r="AW40" s="2"/>
    </row>
    <row r="41" spans="3:49">
      <c r="Y41" s="42"/>
      <c r="Z41" s="42"/>
      <c r="AA41" s="42"/>
      <c r="AB41" s="42"/>
      <c r="AC41"/>
      <c r="AD41"/>
      <c r="AE41"/>
      <c r="AF41"/>
      <c r="AG41"/>
      <c r="AH41"/>
      <c r="AI41"/>
      <c r="AJ41"/>
      <c r="AK41"/>
      <c r="AL41" s="2"/>
      <c r="AM41" s="2"/>
      <c r="AN41" s="2"/>
      <c r="AO41" s="2"/>
      <c r="AP41" s="2"/>
      <c r="AQ41" s="2"/>
      <c r="AR41" s="2"/>
      <c r="AS41" s="2"/>
      <c r="AT41" s="2"/>
      <c r="AU41" s="2"/>
      <c r="AV41" s="2"/>
      <c r="AW41" s="2"/>
    </row>
    <row r="42" spans="3:49">
      <c r="Y42" s="42"/>
      <c r="Z42" s="42"/>
      <c r="AA42" s="42"/>
      <c r="AB42" s="42"/>
      <c r="AC42"/>
      <c r="AD42"/>
      <c r="AE42"/>
      <c r="AF42"/>
      <c r="AG42"/>
      <c r="AH42"/>
      <c r="AI42"/>
      <c r="AJ42"/>
      <c r="AK42"/>
      <c r="AL42" s="2"/>
      <c r="AM42" s="2"/>
      <c r="AN42" s="2"/>
      <c r="AO42" s="2"/>
      <c r="AP42" s="2"/>
      <c r="AQ42" s="2"/>
      <c r="AR42" s="2"/>
      <c r="AS42" s="2"/>
      <c r="AT42" s="2"/>
      <c r="AU42" s="2"/>
      <c r="AV42" s="2"/>
      <c r="AW42" s="2"/>
    </row>
    <row r="43" spans="3:49">
      <c r="H43" s="2" t="s">
        <v>222</v>
      </c>
      <c r="Y43" s="42"/>
      <c r="Z43" s="42"/>
      <c r="AA43" s="42"/>
      <c r="AB43" s="42"/>
      <c r="AC43"/>
      <c r="AD43"/>
      <c r="AE43"/>
      <c r="AF43"/>
      <c r="AG43"/>
      <c r="AH43"/>
      <c r="AI43"/>
      <c r="AJ43"/>
      <c r="AK43"/>
      <c r="AL43" s="2"/>
      <c r="AM43" s="2"/>
      <c r="AN43" s="2"/>
      <c r="AO43" s="2"/>
      <c r="AP43" s="2"/>
      <c r="AQ43" s="2"/>
      <c r="AR43" s="2"/>
      <c r="AS43" s="2"/>
      <c r="AT43" s="2"/>
      <c r="AU43" s="2"/>
      <c r="AV43" s="2"/>
      <c r="AW43" s="2"/>
    </row>
    <row r="44" spans="3:49">
      <c r="Y44" s="42"/>
      <c r="Z44" s="42"/>
      <c r="AA44" s="42"/>
      <c r="AB44" s="42"/>
      <c r="AC44"/>
      <c r="AD44"/>
      <c r="AE44"/>
      <c r="AF44"/>
      <c r="AG44"/>
      <c r="AH44"/>
      <c r="AI44"/>
      <c r="AJ44"/>
      <c r="AK44"/>
      <c r="AL44" s="2"/>
      <c r="AM44" s="2"/>
      <c r="AN44" s="2"/>
      <c r="AO44" s="2"/>
      <c r="AP44" s="2"/>
      <c r="AQ44" s="2"/>
      <c r="AR44" s="2"/>
      <c r="AS44" s="2"/>
      <c r="AT44" s="2"/>
      <c r="AU44" s="2"/>
      <c r="AV44" s="2"/>
      <c r="AW44" s="2"/>
    </row>
    <row r="45" spans="3:49">
      <c r="S45" s="4"/>
      <c r="Y45" s="42"/>
      <c r="Z45" s="42"/>
      <c r="AA45" s="42"/>
      <c r="AB45" s="42"/>
      <c r="AC45"/>
      <c r="AD45"/>
      <c r="AE45"/>
      <c r="AF45"/>
      <c r="AG45"/>
      <c r="AH45"/>
      <c r="AI45"/>
      <c r="AJ45"/>
      <c r="AK45"/>
      <c r="AL45" s="2"/>
      <c r="AM45" s="2"/>
      <c r="AN45" s="2"/>
      <c r="AO45" s="2"/>
      <c r="AP45" s="2"/>
      <c r="AQ45" s="2"/>
      <c r="AR45" s="2"/>
      <c r="AS45" s="2"/>
      <c r="AT45" s="2"/>
      <c r="AU45" s="2"/>
      <c r="AV45" s="2"/>
      <c r="AW45" s="2"/>
    </row>
    <row r="46" spans="3:49">
      <c r="Y46" s="42"/>
      <c r="Z46" s="42"/>
      <c r="AA46" s="42"/>
      <c r="AB46" s="42"/>
      <c r="AC46"/>
      <c r="AD46"/>
      <c r="AE46"/>
      <c r="AF46"/>
      <c r="AG46"/>
      <c r="AH46"/>
      <c r="AI46"/>
      <c r="AJ46"/>
      <c r="AK46"/>
      <c r="AL46" s="2"/>
      <c r="AM46" s="2"/>
      <c r="AN46" s="2"/>
      <c r="AO46" s="2"/>
      <c r="AP46" s="2"/>
      <c r="AQ46" s="2"/>
      <c r="AR46" s="2"/>
      <c r="AS46" s="2"/>
      <c r="AT46" s="2"/>
      <c r="AU46" s="2"/>
      <c r="AV46" s="2"/>
      <c r="AW46" s="2"/>
    </row>
    <row r="47" spans="3:49">
      <c r="Y47" s="42"/>
      <c r="Z47" s="42"/>
      <c r="AA47" s="42"/>
      <c r="AB47" s="42"/>
      <c r="AC47"/>
      <c r="AD47"/>
      <c r="AE47"/>
      <c r="AF47"/>
      <c r="AG47"/>
      <c r="AH47"/>
      <c r="AI47"/>
      <c r="AJ47"/>
      <c r="AK47"/>
      <c r="AL47" s="2"/>
      <c r="AM47" s="2"/>
      <c r="AN47" s="2"/>
      <c r="AO47" s="2"/>
      <c r="AP47" s="2"/>
      <c r="AQ47" s="2"/>
      <c r="AR47" s="2"/>
      <c r="AS47" s="2"/>
      <c r="AT47" s="2"/>
      <c r="AU47" s="2"/>
      <c r="AV47" s="2"/>
      <c r="AW47" s="2"/>
    </row>
    <row r="48" spans="3:49">
      <c r="Y48" s="42"/>
      <c r="Z48" s="42"/>
      <c r="AA48" s="42"/>
      <c r="AB48" s="42"/>
      <c r="AC48"/>
      <c r="AD48"/>
      <c r="AE48"/>
      <c r="AF48"/>
      <c r="AG48"/>
      <c r="AH48"/>
      <c r="AI48"/>
      <c r="AJ48"/>
      <c r="AK48"/>
      <c r="AL48" s="2"/>
      <c r="AM48" s="2"/>
      <c r="AN48" s="2"/>
      <c r="AO48" s="2"/>
      <c r="AP48" s="2"/>
      <c r="AQ48" s="2"/>
      <c r="AR48" s="2"/>
      <c r="AS48" s="2"/>
      <c r="AT48" s="2"/>
      <c r="AU48" s="2"/>
      <c r="AV48" s="2"/>
      <c r="AW48" s="2"/>
    </row>
    <row r="49" spans="3:49">
      <c r="Y49" s="42"/>
      <c r="Z49" s="42"/>
      <c r="AA49" s="42"/>
      <c r="AB49" s="42"/>
      <c r="AC49"/>
      <c r="AD49"/>
      <c r="AE49"/>
      <c r="AF49"/>
      <c r="AG49"/>
      <c r="AH49"/>
      <c r="AI49"/>
      <c r="AJ49"/>
      <c r="AK49"/>
      <c r="AL49" s="2"/>
      <c r="AM49" s="2"/>
      <c r="AN49" s="2"/>
      <c r="AO49" s="2"/>
      <c r="AP49" s="2"/>
      <c r="AQ49" s="2"/>
      <c r="AR49" s="2"/>
      <c r="AS49" s="2"/>
      <c r="AT49" s="2"/>
      <c r="AU49" s="2"/>
      <c r="AV49" s="2"/>
      <c r="AW49" s="2"/>
    </row>
    <row r="50" spans="3:49">
      <c r="Y50" s="42"/>
      <c r="Z50" s="42"/>
      <c r="AA50" s="42"/>
      <c r="AB50" s="42"/>
      <c r="AC50"/>
      <c r="AD50"/>
      <c r="AE50"/>
      <c r="AF50"/>
      <c r="AG50"/>
      <c r="AH50"/>
      <c r="AI50"/>
      <c r="AJ50"/>
      <c r="AK50"/>
      <c r="AL50" s="2"/>
      <c r="AM50" s="2"/>
      <c r="AN50" s="2"/>
      <c r="AO50" s="2"/>
      <c r="AP50" s="2"/>
      <c r="AQ50" s="2"/>
      <c r="AR50" s="2"/>
      <c r="AS50" s="2"/>
      <c r="AT50" s="2"/>
      <c r="AU50" s="2"/>
      <c r="AV50" s="2"/>
      <c r="AW50" s="2"/>
    </row>
    <row r="51" spans="3:49">
      <c r="Y51" s="42"/>
      <c r="Z51" s="42"/>
      <c r="AA51" s="42"/>
      <c r="AB51" s="42"/>
      <c r="AC51"/>
      <c r="AD51"/>
      <c r="AE51"/>
      <c r="AF51"/>
      <c r="AG51"/>
      <c r="AH51"/>
      <c r="AI51"/>
      <c r="AJ51"/>
      <c r="AK51"/>
      <c r="AL51" s="2"/>
      <c r="AM51" s="2"/>
      <c r="AN51" s="2"/>
      <c r="AO51" s="2"/>
      <c r="AP51" s="2"/>
      <c r="AQ51" s="2"/>
      <c r="AR51" s="2"/>
      <c r="AS51" s="2"/>
      <c r="AT51" s="2"/>
      <c r="AU51" s="2"/>
      <c r="AV51" s="2"/>
      <c r="AW51" s="2"/>
    </row>
    <row r="52" spans="3:49">
      <c r="H52" s="36"/>
      <c r="I52" s="37"/>
      <c r="J52" s="37"/>
      <c r="K52" s="37"/>
      <c r="L52" s="37"/>
      <c r="M52" s="37"/>
      <c r="N52" s="37"/>
      <c r="O52" s="37"/>
      <c r="Y52" s="42"/>
      <c r="Z52" s="42"/>
      <c r="AA52" s="42"/>
      <c r="AB52" s="42"/>
      <c r="AC52"/>
      <c r="AD52"/>
      <c r="AE52"/>
      <c r="AF52"/>
      <c r="AG52"/>
      <c r="AH52"/>
      <c r="AI52"/>
      <c r="AJ52"/>
      <c r="AK52"/>
      <c r="AL52" s="2"/>
      <c r="AM52" s="2"/>
      <c r="AN52" s="2"/>
      <c r="AO52" s="2"/>
      <c r="AP52" s="2"/>
      <c r="AQ52" s="2"/>
      <c r="AR52" s="2"/>
      <c r="AS52" s="2"/>
      <c r="AT52" s="2"/>
      <c r="AU52" s="2"/>
      <c r="AV52" s="2"/>
      <c r="AW52" s="2"/>
    </row>
    <row r="53" spans="3:49">
      <c r="C53" s="4"/>
      <c r="D53" s="1"/>
      <c r="E53" s="1"/>
      <c r="T53" s="42"/>
      <c r="U53" s="42"/>
      <c r="V53" s="42"/>
      <c r="W53" s="42"/>
      <c r="X53" s="42"/>
      <c r="Y53" s="42"/>
      <c r="Z53" s="42"/>
      <c r="AA53" s="42"/>
      <c r="AB53" s="42"/>
      <c r="AC53"/>
      <c r="AD53"/>
      <c r="AE53"/>
      <c r="AF53"/>
      <c r="AG53"/>
      <c r="AH53"/>
      <c r="AI53"/>
      <c r="AJ53"/>
      <c r="AK53"/>
      <c r="AL53" s="2"/>
      <c r="AM53" s="2"/>
      <c r="AN53" s="2"/>
      <c r="AO53" s="2"/>
      <c r="AP53" s="2"/>
      <c r="AQ53" s="2"/>
      <c r="AR53" s="2"/>
      <c r="AS53" s="2"/>
      <c r="AT53" s="2"/>
      <c r="AU53" s="2"/>
      <c r="AV53" s="2"/>
      <c r="AW53" s="2"/>
    </row>
    <row r="54" spans="3:49">
      <c r="C54" s="1"/>
      <c r="D54" s="1"/>
      <c r="E54" s="1"/>
      <c r="T54" s="42"/>
      <c r="U54" s="42"/>
      <c r="V54" s="42"/>
      <c r="W54" s="42"/>
      <c r="X54" s="42"/>
      <c r="Y54" s="42"/>
      <c r="Z54" s="42"/>
      <c r="AA54" s="42"/>
      <c r="AB54" s="42"/>
      <c r="AC54"/>
      <c r="AD54"/>
      <c r="AE54"/>
      <c r="AF54"/>
      <c r="AG54"/>
      <c r="AH54"/>
      <c r="AI54"/>
      <c r="AJ54"/>
      <c r="AK54"/>
      <c r="AL54" s="2"/>
      <c r="AM54" s="2"/>
      <c r="AN54" s="2"/>
      <c r="AO54" s="2"/>
      <c r="AP54" s="2"/>
      <c r="AQ54" s="2"/>
      <c r="AR54" s="2"/>
      <c r="AS54" s="2"/>
      <c r="AT54" s="2"/>
      <c r="AU54" s="2"/>
      <c r="AV54" s="2"/>
      <c r="AW54" s="2"/>
    </row>
    <row r="55" spans="3:49">
      <c r="C55" s="1"/>
      <c r="D55" s="1"/>
      <c r="E55" s="1"/>
      <c r="T55" s="42"/>
      <c r="U55" s="42"/>
      <c r="V55" s="42"/>
      <c r="W55" s="42"/>
      <c r="X55" s="42"/>
      <c r="Y55" s="42"/>
      <c r="Z55" s="42"/>
      <c r="AA55" s="42"/>
      <c r="AB55" s="42"/>
      <c r="AC55"/>
      <c r="AD55"/>
      <c r="AE55"/>
      <c r="AF55"/>
      <c r="AG55"/>
      <c r="AH55"/>
      <c r="AI55"/>
      <c r="AJ55"/>
      <c r="AK55"/>
      <c r="AL55" s="2"/>
      <c r="AM55" s="2"/>
      <c r="AN55" s="2"/>
      <c r="AO55" s="2"/>
      <c r="AP55" s="2"/>
      <c r="AQ55" s="2"/>
      <c r="AR55" s="2"/>
      <c r="AS55" s="2"/>
      <c r="AT55" s="2"/>
      <c r="AU55" s="2"/>
      <c r="AV55" s="2"/>
      <c r="AW55" s="2"/>
    </row>
    <row r="56" spans="3:49">
      <c r="C56" s="4"/>
      <c r="D56" s="4"/>
      <c r="E56" s="4"/>
      <c r="T56" s="42"/>
      <c r="U56" s="42"/>
      <c r="V56" s="42"/>
      <c r="W56" s="42"/>
      <c r="X56" s="42"/>
      <c r="Y56" s="42"/>
      <c r="Z56" s="42"/>
      <c r="AA56" s="42"/>
      <c r="AB56" s="42"/>
      <c r="AC56"/>
      <c r="AD56"/>
      <c r="AE56"/>
      <c r="AF56"/>
      <c r="AG56"/>
      <c r="AH56"/>
      <c r="AI56"/>
      <c r="AJ56"/>
      <c r="AK56"/>
      <c r="AL56" s="2"/>
      <c r="AM56" s="2"/>
      <c r="AN56" s="2"/>
      <c r="AO56" s="2"/>
      <c r="AP56" s="2"/>
      <c r="AQ56" s="2"/>
      <c r="AR56" s="2"/>
      <c r="AS56" s="2"/>
      <c r="AT56" s="2"/>
      <c r="AU56" s="2"/>
      <c r="AV56" s="2"/>
      <c r="AW56" s="2"/>
    </row>
    <row r="57" spans="3:49">
      <c r="C57" s="4"/>
      <c r="D57" s="4"/>
      <c r="E57" s="4"/>
      <c r="T57" s="42"/>
      <c r="U57" s="42"/>
      <c r="V57" s="42"/>
      <c r="W57" s="42"/>
      <c r="X57" s="42"/>
      <c r="Y57" s="42"/>
      <c r="Z57" s="42"/>
      <c r="AA57" s="42"/>
      <c r="AB57" s="42"/>
      <c r="AC57"/>
      <c r="AD57"/>
      <c r="AE57"/>
      <c r="AF57"/>
      <c r="AG57"/>
      <c r="AH57"/>
      <c r="AI57"/>
      <c r="AJ57"/>
      <c r="AK57"/>
      <c r="AL57" s="2"/>
      <c r="AM57" s="2"/>
      <c r="AN57" s="2"/>
      <c r="AO57" s="2"/>
      <c r="AP57" s="2"/>
      <c r="AQ57" s="2"/>
      <c r="AR57" s="2"/>
      <c r="AS57" s="2"/>
      <c r="AT57" s="2"/>
      <c r="AU57" s="2"/>
      <c r="AV57" s="2"/>
      <c r="AW57" s="2"/>
    </row>
    <row r="58" spans="3:49">
      <c r="T58" s="42"/>
      <c r="U58" s="42"/>
      <c r="V58" s="42"/>
      <c r="W58" s="42"/>
      <c r="X58" s="42"/>
      <c r="Y58" s="42"/>
      <c r="Z58" s="42"/>
      <c r="AA58" s="42"/>
      <c r="AB58" s="42"/>
      <c r="AC58"/>
      <c r="AD58"/>
      <c r="AE58"/>
      <c r="AF58"/>
      <c r="AG58"/>
      <c r="AH58"/>
      <c r="AI58"/>
      <c r="AJ58"/>
      <c r="AK58"/>
      <c r="AL58" s="2"/>
      <c r="AM58" s="2"/>
      <c r="AN58" s="2"/>
      <c r="AO58" s="2"/>
      <c r="AP58" s="2"/>
      <c r="AQ58" s="2"/>
      <c r="AR58" s="2"/>
      <c r="AS58" s="2"/>
      <c r="AT58" s="2"/>
      <c r="AU58" s="2"/>
      <c r="AV58" s="2"/>
      <c r="AW58" s="2"/>
    </row>
    <row r="59" spans="3:49">
      <c r="T59" s="42"/>
      <c r="U59" s="42"/>
      <c r="V59" s="42"/>
      <c r="W59" s="42"/>
      <c r="X59" s="42"/>
      <c r="Y59" s="42"/>
      <c r="Z59" s="42"/>
      <c r="AA59" s="42"/>
      <c r="AB59" s="42"/>
      <c r="AC59"/>
      <c r="AD59"/>
      <c r="AE59"/>
      <c r="AF59"/>
      <c r="AG59"/>
      <c r="AH59"/>
      <c r="AI59"/>
      <c r="AJ59"/>
      <c r="AK59"/>
      <c r="AL59" s="2"/>
      <c r="AM59" s="2"/>
      <c r="AN59" s="2"/>
      <c r="AO59" s="2"/>
      <c r="AP59" s="2"/>
      <c r="AQ59" s="2"/>
      <c r="AR59" s="2"/>
      <c r="AS59" s="2"/>
      <c r="AT59" s="2"/>
      <c r="AU59" s="2"/>
      <c r="AV59" s="2"/>
      <c r="AW59" s="2"/>
    </row>
    <row r="60" spans="3:49">
      <c r="T60" s="42"/>
      <c r="U60" s="42"/>
      <c r="V60" s="42"/>
      <c r="W60" s="42"/>
      <c r="X60" s="42"/>
      <c r="Y60" s="42"/>
      <c r="Z60" s="42"/>
      <c r="AA60" s="42"/>
      <c r="AB60" s="42"/>
      <c r="AC60"/>
      <c r="AD60"/>
      <c r="AE60"/>
      <c r="AF60"/>
      <c r="AG60"/>
      <c r="AH60"/>
      <c r="AI60"/>
      <c r="AJ60"/>
      <c r="AK60"/>
      <c r="AL60" s="2"/>
      <c r="AM60" s="2"/>
      <c r="AN60" s="2"/>
      <c r="AO60" s="2"/>
      <c r="AP60" s="2"/>
      <c r="AQ60" s="2"/>
      <c r="AR60" s="2"/>
      <c r="AS60" s="2"/>
      <c r="AT60" s="2"/>
      <c r="AU60" s="2"/>
      <c r="AV60" s="2"/>
      <c r="AW60" s="2"/>
    </row>
    <row r="61" spans="3:49">
      <c r="T61" s="42"/>
      <c r="U61" s="42"/>
      <c r="V61" s="42"/>
      <c r="W61" s="42"/>
      <c r="X61" s="42"/>
      <c r="Y61" s="42"/>
      <c r="Z61" s="42"/>
      <c r="AA61" s="42"/>
      <c r="AB61" s="42"/>
      <c r="AC61"/>
      <c r="AD61"/>
      <c r="AE61"/>
      <c r="AF61"/>
      <c r="AG61"/>
      <c r="AH61"/>
      <c r="AI61"/>
      <c r="AJ61"/>
      <c r="AK61"/>
      <c r="AL61" s="2"/>
      <c r="AM61" s="2"/>
      <c r="AN61" s="2"/>
      <c r="AO61" s="2"/>
      <c r="AP61" s="2"/>
      <c r="AQ61" s="2"/>
      <c r="AR61" s="2"/>
      <c r="AS61" s="2"/>
      <c r="AT61" s="2"/>
      <c r="AU61" s="2"/>
      <c r="AV61" s="2"/>
      <c r="AW61" s="2"/>
    </row>
    <row r="62" spans="3:49">
      <c r="T62" s="42"/>
      <c r="U62" s="42"/>
      <c r="V62" s="42"/>
      <c r="W62" s="42"/>
      <c r="X62" s="42"/>
      <c r="Y62" s="42"/>
      <c r="Z62" s="42"/>
      <c r="AA62" s="42"/>
      <c r="AB62" s="42"/>
      <c r="AC62"/>
      <c r="AD62"/>
      <c r="AE62"/>
      <c r="AF62"/>
      <c r="AG62"/>
      <c r="AH62"/>
      <c r="AI62"/>
      <c r="AJ62"/>
      <c r="AK62"/>
      <c r="AL62" s="2"/>
      <c r="AM62" s="2"/>
      <c r="AN62" s="2"/>
      <c r="AO62" s="2"/>
      <c r="AP62" s="2"/>
      <c r="AQ62" s="2"/>
      <c r="AR62" s="2"/>
      <c r="AS62" s="2"/>
      <c r="AT62" s="2"/>
      <c r="AU62" s="2"/>
      <c r="AV62" s="2"/>
      <c r="AW62" s="2"/>
    </row>
    <row r="63" spans="3:49">
      <c r="T63" s="42"/>
      <c r="U63" s="42"/>
      <c r="V63" s="42"/>
      <c r="W63" s="42"/>
      <c r="X63" s="42"/>
      <c r="Y63" s="42"/>
      <c r="Z63" s="42"/>
      <c r="AA63" s="42"/>
      <c r="AB63" s="42"/>
      <c r="AC63"/>
      <c r="AD63"/>
      <c r="AE63"/>
      <c r="AF63"/>
      <c r="AG63"/>
      <c r="AH63"/>
      <c r="AI63"/>
      <c r="AJ63"/>
      <c r="AK63"/>
      <c r="AL63" s="2"/>
      <c r="AM63" s="2"/>
      <c r="AN63" s="2"/>
      <c r="AO63" s="2"/>
      <c r="AP63" s="2"/>
      <c r="AQ63" s="2"/>
      <c r="AR63" s="2"/>
      <c r="AS63" s="2"/>
      <c r="AT63" s="2"/>
      <c r="AU63" s="2"/>
      <c r="AV63" s="2"/>
      <c r="AW63" s="2"/>
    </row>
    <row r="64" spans="3:49">
      <c r="T64" s="42"/>
      <c r="U64" s="42"/>
      <c r="V64" s="42"/>
      <c r="W64" s="42"/>
      <c r="X64" s="42"/>
      <c r="Y64" s="42"/>
      <c r="Z64" s="42"/>
      <c r="AA64" s="42"/>
      <c r="AB64" s="42"/>
      <c r="AC64"/>
      <c r="AD64"/>
      <c r="AE64"/>
      <c r="AF64"/>
      <c r="AG64"/>
      <c r="AH64"/>
      <c r="AI64"/>
      <c r="AJ64"/>
      <c r="AK64"/>
      <c r="AL64" s="2"/>
      <c r="AM64" s="2"/>
      <c r="AN64" s="2"/>
      <c r="AO64" s="2"/>
      <c r="AP64" s="2"/>
      <c r="AQ64" s="2"/>
      <c r="AR64" s="2"/>
      <c r="AS64" s="2"/>
      <c r="AT64" s="2"/>
      <c r="AU64" s="2"/>
      <c r="AV64" s="2"/>
      <c r="AW64" s="2"/>
    </row>
    <row r="65" spans="20:49">
      <c r="T65" s="42"/>
      <c r="U65" s="42"/>
      <c r="V65" s="42"/>
      <c r="W65" s="42"/>
      <c r="X65" s="42"/>
      <c r="Y65" s="42"/>
      <c r="Z65" s="42"/>
      <c r="AA65" s="42"/>
      <c r="AB65" s="42"/>
      <c r="AC65"/>
      <c r="AD65"/>
      <c r="AE65"/>
      <c r="AF65"/>
      <c r="AG65"/>
      <c r="AH65"/>
      <c r="AI65"/>
      <c r="AJ65"/>
      <c r="AK65"/>
      <c r="AL65" s="2"/>
      <c r="AM65" s="2"/>
      <c r="AN65" s="2"/>
      <c r="AO65" s="2"/>
      <c r="AP65" s="2"/>
      <c r="AQ65" s="2"/>
      <c r="AR65" s="2"/>
      <c r="AS65" s="2"/>
      <c r="AT65" s="2"/>
      <c r="AU65" s="2"/>
      <c r="AV65" s="2"/>
      <c r="AW65" s="2"/>
    </row>
    <row r="66" spans="20:49">
      <c r="T66" s="42"/>
      <c r="U66" s="42"/>
      <c r="V66" s="42"/>
      <c r="W66" s="42"/>
      <c r="X66" s="42"/>
      <c r="Y66" s="42"/>
      <c r="Z66" s="42"/>
      <c r="AA66" s="42"/>
      <c r="AB66" s="42"/>
      <c r="AC66"/>
      <c r="AD66"/>
      <c r="AE66"/>
      <c r="AF66"/>
      <c r="AG66"/>
      <c r="AH66"/>
      <c r="AI66"/>
      <c r="AJ66"/>
      <c r="AK66"/>
      <c r="AL66" s="2"/>
      <c r="AM66" s="2"/>
      <c r="AN66" s="2"/>
      <c r="AO66" s="2"/>
      <c r="AP66" s="2"/>
      <c r="AQ66" s="2"/>
      <c r="AR66" s="2"/>
      <c r="AS66" s="2"/>
      <c r="AT66" s="2"/>
      <c r="AU66" s="2"/>
      <c r="AV66" s="2"/>
      <c r="AW66" s="2"/>
    </row>
    <row r="67" spans="20:49">
      <c r="T67" s="42"/>
      <c r="U67" s="42"/>
      <c r="V67" s="42"/>
      <c r="W67" s="42"/>
      <c r="X67" s="42"/>
      <c r="Y67" s="42"/>
      <c r="Z67" s="42"/>
      <c r="AA67" s="42"/>
      <c r="AB67" s="42"/>
      <c r="AC67"/>
      <c r="AD67"/>
      <c r="AE67"/>
      <c r="AF67"/>
      <c r="AG67"/>
      <c r="AH67"/>
      <c r="AI67"/>
      <c r="AJ67"/>
      <c r="AK67"/>
      <c r="AL67" s="2"/>
      <c r="AM67" s="2"/>
      <c r="AN67" s="2"/>
      <c r="AO67" s="2"/>
      <c r="AP67" s="2"/>
      <c r="AQ67" s="2"/>
      <c r="AR67" s="2"/>
      <c r="AS67" s="2"/>
      <c r="AT67" s="2"/>
      <c r="AU67" s="2"/>
      <c r="AV67" s="2"/>
      <c r="AW67" s="2"/>
    </row>
    <row r="68" spans="20:49">
      <c r="T68" s="42"/>
      <c r="U68" s="42"/>
      <c r="V68" s="42"/>
      <c r="W68" s="42"/>
      <c r="X68" s="42"/>
      <c r="Y68" s="42"/>
      <c r="Z68" s="42"/>
      <c r="AA68" s="42"/>
      <c r="AB68" s="42"/>
      <c r="AC68"/>
      <c r="AD68"/>
      <c r="AE68"/>
      <c r="AF68"/>
      <c r="AG68"/>
      <c r="AH68"/>
      <c r="AI68"/>
      <c r="AJ68"/>
      <c r="AK68"/>
      <c r="AL68" s="2"/>
      <c r="AM68" s="2"/>
      <c r="AN68" s="2"/>
      <c r="AO68" s="2"/>
      <c r="AP68" s="2"/>
      <c r="AQ68" s="2"/>
      <c r="AR68" s="2"/>
      <c r="AS68" s="2"/>
      <c r="AT68" s="2"/>
      <c r="AU68" s="2"/>
      <c r="AV68" s="2"/>
      <c r="AW68" s="2"/>
    </row>
    <row r="69" spans="20:49">
      <c r="T69" s="42"/>
      <c r="U69" s="42"/>
      <c r="V69" s="42"/>
      <c r="W69" s="42"/>
      <c r="X69" s="42"/>
      <c r="Y69" s="42"/>
      <c r="Z69" s="42"/>
      <c r="AA69" s="42"/>
      <c r="AB69" s="42"/>
      <c r="AC69"/>
      <c r="AD69"/>
      <c r="AE69"/>
      <c r="AF69"/>
      <c r="AG69"/>
      <c r="AH69"/>
      <c r="AI69"/>
      <c r="AJ69"/>
      <c r="AK69"/>
      <c r="AL69" s="2"/>
      <c r="AM69" s="2"/>
      <c r="AN69" s="2"/>
      <c r="AO69" s="2"/>
      <c r="AP69" s="2"/>
      <c r="AQ69" s="2"/>
      <c r="AR69" s="2"/>
      <c r="AS69" s="2"/>
      <c r="AT69" s="2"/>
      <c r="AU69" s="2"/>
      <c r="AV69" s="2"/>
      <c r="AW69" s="2"/>
    </row>
    <row r="70" spans="20:49">
      <c r="T70" s="42"/>
      <c r="U70" s="42"/>
      <c r="V70" s="42"/>
      <c r="W70" s="42"/>
      <c r="X70" s="42"/>
      <c r="Y70" s="42"/>
      <c r="Z70" s="42"/>
      <c r="AA70" s="42"/>
      <c r="AB70" s="42"/>
      <c r="AC70"/>
      <c r="AD70"/>
      <c r="AE70"/>
      <c r="AF70"/>
      <c r="AG70"/>
      <c r="AH70"/>
      <c r="AI70"/>
      <c r="AJ70"/>
      <c r="AK70"/>
      <c r="AL70" s="2"/>
      <c r="AM70" s="2"/>
      <c r="AN70" s="2"/>
      <c r="AO70" s="2"/>
      <c r="AP70" s="2"/>
      <c r="AQ70" s="2"/>
      <c r="AR70" s="2"/>
      <c r="AS70" s="2"/>
      <c r="AT70" s="2"/>
      <c r="AU70" s="2"/>
      <c r="AV70" s="2"/>
      <c r="AW70" s="2"/>
    </row>
    <row r="71" spans="20:49">
      <c r="T71" s="42"/>
      <c r="U71" s="42"/>
      <c r="V71" s="42"/>
      <c r="W71" s="42"/>
      <c r="X71" s="42"/>
      <c r="Y71" s="42"/>
      <c r="Z71" s="42"/>
      <c r="AA71" s="42"/>
      <c r="AB71" s="42"/>
      <c r="AC71"/>
      <c r="AD71"/>
      <c r="AE71"/>
      <c r="AF71"/>
      <c r="AG71"/>
      <c r="AH71"/>
      <c r="AI71"/>
      <c r="AJ71"/>
      <c r="AK71"/>
      <c r="AL71" s="2"/>
      <c r="AM71" s="2"/>
      <c r="AN71" s="2"/>
      <c r="AO71" s="2"/>
      <c r="AP71" s="2"/>
      <c r="AQ71" s="2"/>
      <c r="AR71" s="2"/>
      <c r="AS71" s="2"/>
      <c r="AT71" s="2"/>
      <c r="AU71" s="2"/>
      <c r="AV71" s="2"/>
      <c r="AW71" s="2"/>
    </row>
    <row r="72" spans="20:49">
      <c r="T72" s="42"/>
      <c r="U72" s="42"/>
      <c r="V72" s="42"/>
      <c r="W72" s="42"/>
      <c r="X72" s="42"/>
      <c r="Y72" s="42"/>
      <c r="Z72" s="42"/>
      <c r="AA72" s="42"/>
      <c r="AB72" s="42"/>
      <c r="AC72"/>
      <c r="AD72"/>
      <c r="AE72"/>
      <c r="AF72"/>
      <c r="AG72"/>
      <c r="AH72"/>
      <c r="AI72"/>
      <c r="AJ72"/>
      <c r="AK72"/>
      <c r="AL72" s="2"/>
      <c r="AM72" s="2"/>
      <c r="AN72" s="2"/>
      <c r="AO72" s="2"/>
      <c r="AP72" s="2"/>
      <c r="AQ72" s="2"/>
      <c r="AR72" s="2"/>
      <c r="AS72" s="2"/>
      <c r="AT72" s="2"/>
      <c r="AU72" s="2"/>
      <c r="AV72" s="2"/>
      <c r="AW72" s="2"/>
    </row>
    <row r="73" spans="20:49">
      <c r="T73" s="42"/>
      <c r="U73" s="42"/>
      <c r="V73" s="42"/>
      <c r="W73" s="42"/>
      <c r="X73" s="42"/>
      <c r="Y73" s="42"/>
      <c r="Z73" s="42"/>
      <c r="AA73" s="42"/>
      <c r="AB73" s="42"/>
      <c r="AC73"/>
      <c r="AD73"/>
      <c r="AE73"/>
      <c r="AF73"/>
      <c r="AG73"/>
      <c r="AH73"/>
      <c r="AI73"/>
      <c r="AJ73"/>
      <c r="AK73"/>
      <c r="AL73" s="2"/>
      <c r="AM73" s="2"/>
      <c r="AN73" s="2"/>
      <c r="AO73" s="2"/>
      <c r="AP73" s="2"/>
      <c r="AQ73" s="2"/>
      <c r="AR73" s="2"/>
      <c r="AS73" s="2"/>
      <c r="AT73" s="2"/>
      <c r="AU73" s="2"/>
      <c r="AV73" s="2"/>
      <c r="AW73" s="2"/>
    </row>
    <row r="74" spans="20:49">
      <c r="T74" s="42"/>
      <c r="U74" s="42"/>
      <c r="V74" s="42"/>
      <c r="W74" s="42"/>
      <c r="X74" s="42"/>
      <c r="Y74" s="42"/>
      <c r="Z74" s="42"/>
      <c r="AA74" s="42"/>
      <c r="AB74" s="42"/>
      <c r="AC74"/>
      <c r="AD74"/>
      <c r="AE74"/>
      <c r="AF74"/>
      <c r="AG74"/>
      <c r="AH74"/>
      <c r="AI74"/>
      <c r="AJ74"/>
      <c r="AK74"/>
      <c r="AL74" s="2"/>
      <c r="AM74" s="2"/>
      <c r="AN74" s="2"/>
      <c r="AO74" s="2"/>
      <c r="AP74" s="2"/>
      <c r="AQ74" s="2"/>
      <c r="AR74" s="2"/>
      <c r="AS74" s="2"/>
      <c r="AT74" s="2"/>
      <c r="AU74" s="2"/>
      <c r="AV74" s="2"/>
      <c r="AW74" s="2"/>
    </row>
    <row r="75" spans="20:49">
      <c r="T75" s="42"/>
      <c r="U75" s="42"/>
      <c r="V75" s="42"/>
      <c r="W75" s="42"/>
      <c r="X75" s="42"/>
      <c r="Y75" s="42"/>
      <c r="Z75" s="42"/>
      <c r="AA75" s="42"/>
      <c r="AB75" s="42"/>
      <c r="AC75"/>
      <c r="AD75"/>
      <c r="AE75"/>
      <c r="AF75"/>
      <c r="AG75"/>
      <c r="AH75"/>
      <c r="AI75"/>
      <c r="AJ75"/>
      <c r="AK75"/>
      <c r="AL75" s="2"/>
      <c r="AM75" s="2"/>
      <c r="AN75" s="2"/>
      <c r="AO75" s="2"/>
      <c r="AP75" s="2"/>
      <c r="AQ75" s="2"/>
      <c r="AR75" s="2"/>
      <c r="AS75" s="2"/>
      <c r="AT75" s="2"/>
      <c r="AU75" s="2"/>
      <c r="AV75" s="2"/>
      <c r="AW75" s="2"/>
    </row>
    <row r="76" spans="20:49">
      <c r="T76" s="42"/>
      <c r="U76" s="42"/>
      <c r="V76" s="42"/>
      <c r="W76" s="42"/>
      <c r="X76" s="42"/>
      <c r="Y76" s="42"/>
      <c r="Z76" s="42"/>
      <c r="AA76" s="42"/>
      <c r="AB76" s="42"/>
      <c r="AC76"/>
      <c r="AD76"/>
      <c r="AE76"/>
      <c r="AF76"/>
      <c r="AG76"/>
      <c r="AH76"/>
      <c r="AI76"/>
      <c r="AJ76"/>
      <c r="AK76"/>
      <c r="AL76" s="2"/>
      <c r="AM76" s="2"/>
      <c r="AN76" s="2"/>
      <c r="AO76" s="2"/>
      <c r="AP76" s="2"/>
      <c r="AQ76" s="2"/>
      <c r="AR76" s="2"/>
      <c r="AS76" s="2"/>
      <c r="AT76" s="2"/>
      <c r="AU76" s="2"/>
      <c r="AV76" s="2"/>
      <c r="AW76" s="2"/>
    </row>
    <row r="77" spans="20:49">
      <c r="T77" s="2"/>
      <c r="U77" s="2"/>
      <c r="V77" s="2"/>
      <c r="W77" s="2"/>
      <c r="X77" s="2"/>
      <c r="Y77" s="2"/>
      <c r="Z77" s="2"/>
      <c r="AA77" s="2"/>
      <c r="AB77" s="2"/>
      <c r="AC77"/>
      <c r="AD77"/>
      <c r="AE77"/>
      <c r="AF77"/>
      <c r="AG77"/>
      <c r="AH77"/>
      <c r="AI77"/>
      <c r="AJ77"/>
      <c r="AK77"/>
      <c r="AL77" s="2"/>
      <c r="AM77" s="2"/>
      <c r="AN77" s="2"/>
      <c r="AO77" s="2"/>
      <c r="AP77" s="2"/>
      <c r="AQ77" s="2"/>
      <c r="AR77" s="2"/>
      <c r="AS77" s="2"/>
      <c r="AT77" s="2"/>
      <c r="AU77" s="2"/>
      <c r="AV77" s="2"/>
      <c r="AW77" s="2"/>
    </row>
    <row r="78" spans="20:49">
      <c r="T78" s="2"/>
      <c r="U78" s="2"/>
      <c r="V78" s="2"/>
      <c r="W78" s="2"/>
      <c r="X78" s="2"/>
      <c r="Y78" s="2"/>
      <c r="Z78" s="2"/>
      <c r="AA78" s="2"/>
      <c r="AB78" s="2"/>
      <c r="AC78"/>
      <c r="AD78"/>
      <c r="AE78"/>
      <c r="AF78"/>
      <c r="AG78"/>
      <c r="AH78"/>
      <c r="AI78"/>
      <c r="AJ78"/>
      <c r="AK78"/>
      <c r="AL78" s="2"/>
      <c r="AM78" s="2"/>
      <c r="AN78" s="2"/>
      <c r="AO78" s="2"/>
      <c r="AP78" s="2"/>
      <c r="AQ78" s="2"/>
      <c r="AR78" s="2"/>
      <c r="AS78" s="2"/>
      <c r="AT78" s="2"/>
      <c r="AU78" s="2"/>
      <c r="AV78" s="2"/>
      <c r="AW78" s="2"/>
    </row>
    <row r="79" spans="20:49">
      <c r="T79" s="2"/>
      <c r="U79" s="2"/>
      <c r="V79" s="2"/>
      <c r="W79" s="2"/>
      <c r="X79" s="2"/>
      <c r="Y79" s="2"/>
      <c r="Z79" s="2"/>
      <c r="AA79" s="2"/>
      <c r="AB79" s="2"/>
      <c r="AC79"/>
      <c r="AD79"/>
      <c r="AE79"/>
      <c r="AF79"/>
      <c r="AG79"/>
      <c r="AH79"/>
      <c r="AI79"/>
      <c r="AJ79"/>
      <c r="AK79"/>
      <c r="AL79" s="2"/>
      <c r="AM79" s="2"/>
      <c r="AN79" s="2"/>
      <c r="AO79" s="2"/>
      <c r="AP79" s="2"/>
      <c r="AQ79" s="2"/>
      <c r="AR79" s="2"/>
      <c r="AS79" s="2"/>
      <c r="AT79" s="2"/>
      <c r="AU79" s="2"/>
      <c r="AV79" s="2"/>
      <c r="AW79" s="2"/>
    </row>
    <row r="80" spans="20:49">
      <c r="T80" s="2"/>
      <c r="U80" s="2"/>
      <c r="V80" s="2"/>
      <c r="W80" s="2"/>
      <c r="X80" s="2"/>
      <c r="Y80" s="2"/>
      <c r="Z80" s="2"/>
      <c r="AA80" s="2"/>
      <c r="AB80" s="2"/>
      <c r="AC80"/>
      <c r="AD80"/>
      <c r="AE80"/>
      <c r="AF80"/>
      <c r="AG80"/>
      <c r="AH80"/>
      <c r="AI80"/>
      <c r="AJ80"/>
      <c r="AK80"/>
      <c r="AL80" s="2"/>
      <c r="AM80" s="2"/>
      <c r="AN80" s="2"/>
      <c r="AO80" s="2"/>
      <c r="AP80" s="2"/>
      <c r="AQ80" s="2"/>
      <c r="AR80" s="2"/>
      <c r="AS80" s="2"/>
      <c r="AT80" s="2"/>
      <c r="AU80" s="2"/>
      <c r="AV80" s="2"/>
      <c r="AW80" s="2"/>
    </row>
    <row r="81" spans="20:49">
      <c r="T81" s="2"/>
      <c r="U81" s="2"/>
      <c r="V81" s="2"/>
      <c r="W81" s="2"/>
      <c r="X81" s="2"/>
      <c r="Y81" s="2"/>
      <c r="Z81" s="2"/>
      <c r="AA81" s="2"/>
      <c r="AB81" s="2"/>
      <c r="AC81"/>
      <c r="AD81"/>
      <c r="AE81"/>
      <c r="AF81"/>
      <c r="AG81"/>
      <c r="AH81"/>
      <c r="AI81"/>
      <c r="AJ81"/>
      <c r="AK81"/>
      <c r="AL81" s="2"/>
      <c r="AM81" s="2"/>
      <c r="AN81" s="2"/>
      <c r="AO81" s="2"/>
      <c r="AP81" s="2"/>
      <c r="AQ81" s="2"/>
      <c r="AR81" s="2"/>
      <c r="AS81" s="2"/>
      <c r="AT81" s="2"/>
      <c r="AU81" s="2"/>
      <c r="AV81" s="2"/>
      <c r="AW81" s="2"/>
    </row>
    <row r="82" spans="20:49">
      <c r="T82" s="2"/>
      <c r="U82" s="2"/>
      <c r="V82" s="2"/>
      <c r="W82" s="2"/>
      <c r="X82" s="2"/>
      <c r="Y82" s="2"/>
      <c r="Z82" s="2"/>
      <c r="AA82" s="2"/>
      <c r="AB82" s="2"/>
      <c r="AC82"/>
      <c r="AD82"/>
      <c r="AE82"/>
      <c r="AF82"/>
      <c r="AG82"/>
      <c r="AH82"/>
      <c r="AI82"/>
      <c r="AJ82"/>
      <c r="AK82"/>
      <c r="AL82" s="2"/>
      <c r="AM82" s="2"/>
      <c r="AN82" s="2"/>
      <c r="AO82" s="2"/>
      <c r="AP82" s="2"/>
      <c r="AQ82" s="2"/>
      <c r="AR82" s="2"/>
      <c r="AS82" s="2"/>
      <c r="AT82" s="2"/>
      <c r="AU82" s="2"/>
      <c r="AV82" s="2"/>
      <c r="AW82" s="2"/>
    </row>
    <row r="83" spans="20:49">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20:49">
      <c r="T84" s="2"/>
      <c r="U84" s="2"/>
      <c r="V84" s="2"/>
      <c r="W84" s="2"/>
      <c r="X84" s="2"/>
      <c r="Y84" s="2"/>
      <c r="Z84" s="2"/>
      <c r="AA84" s="2"/>
      <c r="AB84" s="2"/>
      <c r="AC84" s="2"/>
      <c r="AD84" s="42"/>
      <c r="AE84" s="42"/>
      <c r="AF84" s="2"/>
      <c r="AG84" s="2"/>
      <c r="AH84" s="2"/>
      <c r="AI84" s="2"/>
      <c r="AJ84" s="2"/>
      <c r="AK84" s="2"/>
      <c r="AL84" s="2"/>
      <c r="AM84" s="2"/>
      <c r="AN84" s="2"/>
      <c r="AO84" s="2"/>
      <c r="AP84" s="2"/>
      <c r="AQ84" s="2"/>
      <c r="AR84" s="2"/>
      <c r="AS84" s="2"/>
      <c r="AT84" s="2"/>
      <c r="AU84" s="2"/>
      <c r="AV84" s="2"/>
      <c r="AW84" s="2"/>
    </row>
    <row r="85" spans="20:49">
      <c r="T85" s="2"/>
      <c r="U85" s="2"/>
      <c r="V85" s="2"/>
      <c r="W85" s="2"/>
      <c r="X85" s="2"/>
      <c r="Y85" s="2"/>
      <c r="Z85" s="2"/>
      <c r="AA85" s="2"/>
      <c r="AB85" s="2"/>
      <c r="AG85" s="2"/>
      <c r="AH85" s="2"/>
      <c r="AI85" s="2"/>
      <c r="AJ85" s="2"/>
      <c r="AK85" s="2"/>
      <c r="AL85" s="2"/>
      <c r="AM85" s="2"/>
      <c r="AN85" s="2"/>
      <c r="AO85" s="2"/>
      <c r="AP85" s="2"/>
      <c r="AQ85" s="2"/>
      <c r="AR85" s="2"/>
      <c r="AS85" s="2"/>
      <c r="AT85" s="2"/>
      <c r="AU85" s="2"/>
      <c r="AV85" s="2"/>
      <c r="AW85" s="2"/>
    </row>
    <row r="86" spans="20:49">
      <c r="T86" s="2"/>
      <c r="U86" s="2"/>
      <c r="V86" s="2"/>
      <c r="W86" s="2"/>
      <c r="X86" s="2"/>
      <c r="Y86" s="2"/>
      <c r="Z86" s="2"/>
      <c r="AA86" s="2"/>
      <c r="AB86" s="2"/>
      <c r="AG86" s="2"/>
      <c r="AH86" s="2"/>
      <c r="AI86" s="2"/>
      <c r="AJ86" s="2"/>
      <c r="AK86" s="2"/>
      <c r="AL86" s="2"/>
      <c r="AM86" s="2"/>
      <c r="AN86" s="2"/>
      <c r="AO86" s="2"/>
      <c r="AP86" s="2"/>
      <c r="AQ86" s="2"/>
      <c r="AR86" s="2"/>
      <c r="AS86" s="2"/>
      <c r="AT86" s="2"/>
      <c r="AU86" s="2"/>
      <c r="AV86" s="2"/>
      <c r="AW86" s="2"/>
    </row>
    <row r="87" spans="20:49">
      <c r="T87" s="2"/>
      <c r="U87" s="2"/>
      <c r="V87" s="2"/>
      <c r="W87" s="2"/>
      <c r="X87" s="2"/>
      <c r="Y87" s="2"/>
      <c r="Z87" s="2"/>
      <c r="AA87" s="2"/>
      <c r="AB87" s="2"/>
      <c r="AG87" s="2"/>
      <c r="AH87" s="2"/>
      <c r="AI87" s="2"/>
      <c r="AJ87" s="2"/>
      <c r="AK87" s="2"/>
      <c r="AL87" s="2"/>
      <c r="AM87" s="2"/>
      <c r="AN87" s="2"/>
      <c r="AO87" s="2"/>
      <c r="AP87" s="2"/>
      <c r="AQ87" s="2"/>
      <c r="AR87" s="2"/>
      <c r="AS87" s="2"/>
      <c r="AT87" s="2"/>
      <c r="AU87" s="2"/>
      <c r="AV87" s="2"/>
      <c r="AW87" s="2"/>
    </row>
    <row r="88" spans="20:49">
      <c r="T88" s="2"/>
      <c r="U88" s="2"/>
      <c r="V88" s="2"/>
      <c r="W88" s="2"/>
      <c r="X88" s="2"/>
      <c r="Y88" s="2"/>
      <c r="Z88" s="2"/>
      <c r="AA88" s="2"/>
      <c r="AB88" s="2"/>
      <c r="AG88" s="2"/>
      <c r="AH88" s="2"/>
      <c r="AI88" s="2"/>
      <c r="AJ88" s="2"/>
      <c r="AK88" s="2"/>
      <c r="AL88" s="2"/>
      <c r="AM88" s="2"/>
      <c r="AN88" s="2"/>
      <c r="AO88" s="2"/>
      <c r="AP88" s="2"/>
      <c r="AQ88" s="2"/>
      <c r="AR88" s="2"/>
      <c r="AS88" s="2"/>
      <c r="AT88" s="2"/>
      <c r="AU88" s="2"/>
      <c r="AV88" s="2"/>
      <c r="AW88" s="2"/>
    </row>
    <row r="89" spans="20:49">
      <c r="T89" s="2"/>
      <c r="U89" s="2"/>
      <c r="V89" s="2"/>
      <c r="W89" s="2"/>
      <c r="X89" s="2"/>
      <c r="Y89" s="2"/>
      <c r="Z89" s="2"/>
      <c r="AA89" s="2"/>
      <c r="AB89" s="2"/>
      <c r="AG89" s="2"/>
      <c r="AH89" s="2"/>
      <c r="AI89" s="2"/>
      <c r="AJ89" s="2"/>
      <c r="AK89" s="2"/>
      <c r="AL89" s="2"/>
      <c r="AM89" s="2"/>
      <c r="AN89" s="2"/>
      <c r="AO89" s="2"/>
      <c r="AP89" s="2"/>
      <c r="AQ89" s="2"/>
      <c r="AR89" s="2"/>
      <c r="AS89" s="2"/>
      <c r="AT89" s="2"/>
      <c r="AU89" s="2"/>
      <c r="AV89" s="2"/>
      <c r="AW89" s="2"/>
    </row>
    <row r="90" spans="20:49">
      <c r="T90" s="2"/>
      <c r="U90" s="2"/>
      <c r="V90" s="2"/>
      <c r="W90" s="2"/>
      <c r="X90" s="2"/>
      <c r="Y90" s="2"/>
      <c r="Z90" s="2"/>
      <c r="AA90" s="2"/>
      <c r="AB90" s="2"/>
      <c r="AG90" s="2"/>
      <c r="AH90" s="2"/>
      <c r="AI90" s="2"/>
      <c r="AJ90" s="2"/>
      <c r="AK90" s="2"/>
      <c r="AL90" s="2"/>
      <c r="AM90" s="2"/>
      <c r="AN90" s="2"/>
      <c r="AO90" s="2"/>
      <c r="AP90" s="2"/>
      <c r="AQ90" s="2"/>
      <c r="AR90" s="2"/>
      <c r="AS90" s="2"/>
      <c r="AT90" s="2"/>
      <c r="AU90" s="2"/>
      <c r="AV90" s="2"/>
      <c r="AW90" s="2"/>
    </row>
    <row r="91" spans="20:49">
      <c r="T91" s="2"/>
      <c r="U91" s="2"/>
      <c r="V91" s="2"/>
      <c r="W91" s="2"/>
      <c r="X91" s="2"/>
      <c r="Y91" s="2"/>
      <c r="Z91" s="2"/>
      <c r="AA91" s="2"/>
      <c r="AB91" s="2"/>
      <c r="AG91" s="2"/>
      <c r="AH91" s="2"/>
      <c r="AI91" s="2"/>
      <c r="AJ91" s="2"/>
      <c r="AK91" s="2"/>
      <c r="AL91" s="2"/>
      <c r="AM91" s="2"/>
      <c r="AN91" s="2"/>
      <c r="AO91" s="2"/>
      <c r="AP91" s="2"/>
      <c r="AQ91" s="2"/>
      <c r="AR91" s="2"/>
      <c r="AS91" s="2"/>
      <c r="AT91" s="2"/>
      <c r="AU91" s="2"/>
      <c r="AV91" s="2"/>
      <c r="AW91" s="2"/>
    </row>
    <row r="92" spans="20:49">
      <c r="T92" s="2"/>
      <c r="U92" s="2"/>
      <c r="V92" s="2"/>
      <c r="W92" s="2"/>
      <c r="X92" s="2"/>
      <c r="Y92" s="2"/>
      <c r="Z92" s="2"/>
      <c r="AA92" s="2"/>
      <c r="AB92" s="2"/>
      <c r="AG92" s="2"/>
      <c r="AH92" s="2"/>
      <c r="AI92" s="2"/>
      <c r="AJ92" s="2"/>
      <c r="AK92" s="2"/>
      <c r="AL92" s="2"/>
      <c r="AM92" s="2"/>
      <c r="AN92" s="2"/>
      <c r="AO92" s="2"/>
      <c r="AP92" s="2"/>
      <c r="AQ92" s="2"/>
      <c r="AR92" s="2"/>
      <c r="AS92" s="2"/>
      <c r="AT92" s="2"/>
      <c r="AU92" s="2"/>
      <c r="AV92" s="2"/>
      <c r="AW92" s="2"/>
    </row>
    <row r="93" spans="20:49">
      <c r="T93" s="2"/>
      <c r="U93" s="2"/>
      <c r="V93" s="2"/>
      <c r="W93" s="2"/>
      <c r="X93" s="2"/>
      <c r="Y93" s="2"/>
      <c r="Z93" s="2"/>
      <c r="AA93" s="2"/>
      <c r="AB93" s="2"/>
      <c r="AG93" s="2"/>
      <c r="AH93" s="2"/>
      <c r="AI93" s="2"/>
      <c r="AJ93" s="2"/>
      <c r="AK93" s="2"/>
      <c r="AL93" s="2"/>
      <c r="AM93" s="2"/>
      <c r="AN93" s="2"/>
      <c r="AO93" s="2"/>
      <c r="AP93" s="2"/>
      <c r="AQ93" s="2"/>
      <c r="AR93" s="2"/>
      <c r="AS93" s="2"/>
      <c r="AT93" s="2"/>
      <c r="AU93" s="2"/>
      <c r="AV93" s="2"/>
      <c r="AW93" s="2"/>
    </row>
    <row r="94" spans="20:49">
      <c r="T94" s="2"/>
      <c r="U94" s="2"/>
      <c r="V94" s="2"/>
      <c r="W94" s="2"/>
      <c r="X94" s="2"/>
      <c r="Y94" s="2"/>
      <c r="Z94" s="2"/>
      <c r="AA94" s="2"/>
      <c r="AB94" s="2"/>
      <c r="AG94" s="2"/>
      <c r="AH94" s="2"/>
      <c r="AI94" s="2"/>
      <c r="AJ94" s="2"/>
      <c r="AK94" s="2"/>
      <c r="AL94" s="2"/>
      <c r="AM94" s="2"/>
      <c r="AN94" s="2"/>
      <c r="AO94" s="2"/>
      <c r="AP94" s="2"/>
      <c r="AQ94" s="2"/>
      <c r="AR94" s="2"/>
      <c r="AS94" s="2"/>
      <c r="AT94" s="2"/>
      <c r="AU94" s="2"/>
      <c r="AV94" s="2"/>
      <c r="AW94" s="2"/>
    </row>
    <row r="95" spans="20:49">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row>
    <row r="96" spans="20:49">
      <c r="T96" s="2"/>
      <c r="U96" s="2"/>
      <c r="V96" s="2"/>
      <c r="W96" s="2"/>
      <c r="X96" s="2"/>
      <c r="Y96" s="2"/>
      <c r="Z96" s="2"/>
      <c r="AA96" s="2"/>
      <c r="AB96" s="2"/>
      <c r="AC96" s="2"/>
      <c r="AE96" s="309"/>
      <c r="AF96" s="385"/>
      <c r="AG96" s="2"/>
      <c r="AH96" s="2"/>
      <c r="AI96" s="2"/>
      <c r="AJ96" s="2"/>
      <c r="AK96" s="2"/>
      <c r="AL96" s="2"/>
      <c r="AM96" s="2"/>
      <c r="AN96" s="2"/>
      <c r="AO96" s="2"/>
      <c r="AP96" s="2"/>
      <c r="AQ96" s="2"/>
      <c r="AR96" s="2"/>
      <c r="AS96" s="2"/>
      <c r="AT96" s="2"/>
      <c r="AU96" s="2"/>
      <c r="AV96" s="2"/>
      <c r="AW96" s="2"/>
    </row>
    <row r="97" spans="20:49">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row>
    <row r="98" spans="20:49">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row>
    <row r="99" spans="20:49">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20:49">
      <c r="T100" s="2"/>
      <c r="U100" s="2"/>
      <c r="V100" s="2"/>
      <c r="W100" s="2"/>
      <c r="X100" s="2"/>
      <c r="Y100" s="2"/>
      <c r="Z100" s="2"/>
      <c r="AA100" s="2"/>
      <c r="AB100" s="2"/>
      <c r="AH100" s="2"/>
      <c r="AI100" s="2"/>
      <c r="AJ100" s="2"/>
      <c r="AK100" s="2"/>
      <c r="AL100" s="2"/>
      <c r="AM100" s="2"/>
      <c r="AN100" s="2"/>
      <c r="AO100" s="2"/>
      <c r="AP100" s="2"/>
      <c r="AQ100" s="2"/>
      <c r="AR100" s="2"/>
      <c r="AS100" s="2"/>
      <c r="AT100" s="2"/>
      <c r="AU100" s="2"/>
      <c r="AV100" s="2"/>
      <c r="AW100" s="2"/>
    </row>
    <row r="101" spans="20:49">
      <c r="T101" s="2"/>
      <c r="U101" s="2"/>
      <c r="V101" s="2"/>
      <c r="W101" s="2"/>
      <c r="X101" s="2"/>
      <c r="Y101" s="2"/>
      <c r="Z101" s="2"/>
      <c r="AA101" s="2"/>
      <c r="AB101" s="2"/>
      <c r="AH101" s="2"/>
      <c r="AI101" s="2"/>
      <c r="AJ101" s="2"/>
      <c r="AK101" s="2"/>
      <c r="AL101" s="2"/>
      <c r="AM101" s="2"/>
      <c r="AN101" s="2"/>
      <c r="AO101" s="2"/>
      <c r="AP101" s="2"/>
      <c r="AQ101" s="2"/>
      <c r="AR101" s="2"/>
      <c r="AS101" s="2"/>
      <c r="AT101" s="2"/>
      <c r="AU101" s="2"/>
      <c r="AV101" s="2"/>
      <c r="AW101" s="2"/>
    </row>
    <row r="102" spans="20:49">
      <c r="T102" s="2"/>
      <c r="U102" s="2"/>
      <c r="V102" s="2"/>
      <c r="W102" s="2"/>
      <c r="X102" s="2"/>
      <c r="Y102" s="2"/>
      <c r="Z102" s="2"/>
      <c r="AA102" s="2"/>
      <c r="AB102" s="2"/>
      <c r="AN102" s="2"/>
      <c r="AO102" s="2"/>
      <c r="AP102" s="2"/>
      <c r="AQ102" s="2"/>
      <c r="AR102" s="2"/>
      <c r="AS102" s="2"/>
      <c r="AT102" s="2"/>
      <c r="AU102" s="2"/>
      <c r="AV102" s="2"/>
      <c r="AW102" s="2"/>
    </row>
    <row r="103" spans="20:49">
      <c r="T103" s="2"/>
      <c r="U103" s="2"/>
      <c r="V103" s="2"/>
      <c r="W103" s="2"/>
      <c r="X103" s="2"/>
      <c r="Y103" s="2"/>
      <c r="Z103" s="2"/>
      <c r="AA103" s="2"/>
      <c r="AB103" s="2"/>
      <c r="AH103" s="2"/>
      <c r="AI103" s="2"/>
      <c r="AJ103" s="2"/>
      <c r="AK103" s="2"/>
      <c r="AL103" s="2"/>
      <c r="AM103" s="2"/>
      <c r="AN103" s="2"/>
      <c r="AO103" s="2"/>
      <c r="AP103" s="2"/>
      <c r="AQ103" s="2"/>
      <c r="AR103" s="2"/>
      <c r="AS103" s="2"/>
      <c r="AT103" s="2"/>
      <c r="AU103" s="2"/>
      <c r="AV103" s="2"/>
      <c r="AW103" s="2"/>
    </row>
    <row r="104" spans="20:49">
      <c r="T104" s="2"/>
      <c r="U104" s="2"/>
      <c r="V104" s="2"/>
      <c r="W104" s="2"/>
      <c r="X104" s="2"/>
      <c r="Y104" s="2"/>
      <c r="Z104" s="2"/>
      <c r="AA104" s="2"/>
      <c r="AB104" s="2"/>
      <c r="AH104" s="2"/>
      <c r="AI104" s="2"/>
      <c r="AJ104" s="2"/>
      <c r="AK104" s="2"/>
      <c r="AL104" s="2"/>
      <c r="AM104" s="2"/>
      <c r="AN104" s="2"/>
      <c r="AO104" s="2"/>
      <c r="AP104" s="2"/>
      <c r="AQ104" s="2"/>
      <c r="AR104" s="2"/>
      <c r="AS104" s="2"/>
      <c r="AT104" s="2"/>
      <c r="AU104" s="2"/>
      <c r="AV104" s="2"/>
      <c r="AW104" s="2"/>
    </row>
    <row r="105" spans="20:49">
      <c r="T105" s="2"/>
      <c r="U105" s="2"/>
      <c r="V105" s="2"/>
      <c r="W105" s="2"/>
      <c r="X105" s="2"/>
      <c r="Y105" s="2"/>
      <c r="Z105" s="2"/>
      <c r="AA105" s="2"/>
      <c r="AB105" s="2"/>
      <c r="AH105" s="2"/>
      <c r="AI105" s="2"/>
      <c r="AJ105" s="2"/>
      <c r="AK105" s="2"/>
      <c r="AL105" s="2"/>
      <c r="AM105" s="2"/>
      <c r="AN105" s="2"/>
      <c r="AO105" s="2"/>
      <c r="AP105" s="2"/>
      <c r="AQ105" s="2"/>
      <c r="AR105" s="2"/>
      <c r="AS105" s="2"/>
      <c r="AT105" s="2"/>
      <c r="AU105" s="2"/>
      <c r="AV105" s="2"/>
      <c r="AW105" s="2"/>
    </row>
    <row r="106" spans="20:49">
      <c r="T106" s="2"/>
      <c r="U106" s="2"/>
      <c r="V106" s="2"/>
      <c r="W106" s="2"/>
      <c r="X106" s="2"/>
      <c r="Y106" s="2"/>
      <c r="Z106" s="2"/>
      <c r="AA106" s="2"/>
      <c r="AB106" s="2"/>
      <c r="AH106" s="2"/>
      <c r="AI106" s="2"/>
      <c r="AJ106" s="2"/>
      <c r="AK106" s="2"/>
      <c r="AL106" s="2"/>
      <c r="AM106" s="2"/>
      <c r="AN106" s="2"/>
      <c r="AO106" s="2"/>
      <c r="AP106" s="2"/>
      <c r="AQ106" s="2"/>
      <c r="AR106" s="2"/>
      <c r="AS106" s="2"/>
      <c r="AT106" s="2"/>
      <c r="AU106" s="2"/>
      <c r="AV106" s="2"/>
      <c r="AW106" s="2"/>
    </row>
    <row r="107" spans="20:49">
      <c r="T107" s="2"/>
      <c r="U107" s="2"/>
      <c r="V107" s="2"/>
      <c r="W107" s="2"/>
      <c r="X107" s="2"/>
      <c r="Y107" s="2"/>
      <c r="Z107" s="2"/>
      <c r="AA107" s="2"/>
      <c r="AB107" s="2"/>
      <c r="AH107" s="2"/>
      <c r="AI107" s="2"/>
      <c r="AJ107" s="2"/>
      <c r="AK107" s="2"/>
      <c r="AL107" s="2"/>
      <c r="AM107" s="2"/>
      <c r="AN107" s="2"/>
      <c r="AO107" s="2"/>
      <c r="AP107" s="2"/>
      <c r="AQ107" s="2"/>
      <c r="AR107" s="2"/>
      <c r="AS107" s="2"/>
      <c r="AT107" s="2"/>
      <c r="AU107" s="2"/>
      <c r="AV107" s="2"/>
      <c r="AW107" s="2"/>
    </row>
    <row r="108" spans="20:49">
      <c r="T108" s="2"/>
      <c r="U108" s="2"/>
      <c r="V108" s="2"/>
      <c r="W108" s="2"/>
      <c r="X108" s="2"/>
      <c r="Y108" s="2"/>
      <c r="Z108" s="2"/>
      <c r="AA108" s="2"/>
      <c r="AB108" s="2"/>
      <c r="AH108" s="2"/>
      <c r="AI108" s="2"/>
      <c r="AJ108" s="2"/>
      <c r="AK108" s="2"/>
      <c r="AL108" s="2"/>
      <c r="AM108" s="2"/>
      <c r="AN108" s="2"/>
      <c r="AO108" s="2"/>
      <c r="AP108" s="2"/>
      <c r="AQ108" s="2"/>
      <c r="AR108" s="2"/>
      <c r="AS108" s="2"/>
      <c r="AT108" s="2"/>
      <c r="AU108" s="2"/>
      <c r="AV108" s="2"/>
      <c r="AW108" s="2"/>
    </row>
    <row r="109" spans="20:49">
      <c r="T109" s="2"/>
      <c r="U109" s="2"/>
      <c r="V109" s="2"/>
      <c r="W109" s="2"/>
      <c r="X109" s="2"/>
      <c r="Y109" s="2"/>
      <c r="Z109" s="2"/>
      <c r="AA109" s="2"/>
      <c r="AB109" s="2"/>
      <c r="AH109" s="2"/>
      <c r="AI109" s="2"/>
      <c r="AJ109" s="2"/>
      <c r="AK109" s="2"/>
      <c r="AL109" s="2"/>
      <c r="AM109" s="2"/>
      <c r="AN109" s="2"/>
      <c r="AO109" s="2"/>
      <c r="AP109" s="2"/>
      <c r="AQ109" s="2"/>
      <c r="AR109" s="2"/>
      <c r="AS109" s="2"/>
      <c r="AT109" s="2"/>
      <c r="AU109" s="2"/>
      <c r="AV109" s="2"/>
      <c r="AW109" s="2"/>
    </row>
    <row r="110" spans="20:49">
      <c r="T110" s="2"/>
      <c r="U110" s="2"/>
      <c r="V110" s="2"/>
      <c r="W110" s="2"/>
      <c r="X110" s="2"/>
      <c r="Y110" s="2"/>
      <c r="Z110" s="2"/>
      <c r="AA110" s="2"/>
      <c r="AB110" s="2"/>
      <c r="AH110" s="2"/>
      <c r="AI110" s="2"/>
      <c r="AJ110" s="2"/>
      <c r="AK110" s="2"/>
      <c r="AL110" s="2"/>
      <c r="AM110" s="2"/>
      <c r="AN110" s="2"/>
      <c r="AO110" s="2"/>
      <c r="AP110" s="2"/>
      <c r="AQ110" s="2"/>
      <c r="AR110" s="2"/>
      <c r="AS110" s="2"/>
      <c r="AT110" s="2"/>
      <c r="AU110" s="2"/>
      <c r="AV110" s="2"/>
      <c r="AW110" s="2"/>
    </row>
    <row r="111" spans="20:49">
      <c r="T111" s="2"/>
      <c r="U111" s="2"/>
      <c r="V111" s="2"/>
      <c r="W111" s="2"/>
      <c r="X111" s="2"/>
      <c r="Y111" s="2"/>
      <c r="Z111" s="2"/>
      <c r="AA111" s="2"/>
      <c r="AB111" s="2"/>
      <c r="AH111" s="2"/>
      <c r="AI111" s="2"/>
      <c r="AJ111" s="2"/>
      <c r="AK111" s="2"/>
      <c r="AL111" s="2"/>
      <c r="AM111" s="2"/>
      <c r="AN111" s="2"/>
      <c r="AO111" s="2"/>
      <c r="AP111" s="2"/>
      <c r="AQ111" s="2"/>
      <c r="AR111" s="2"/>
      <c r="AS111" s="2"/>
      <c r="AT111" s="2"/>
      <c r="AU111" s="2"/>
      <c r="AV111" s="2"/>
      <c r="AW111" s="2"/>
    </row>
    <row r="112" spans="20:49">
      <c r="T112" s="2"/>
      <c r="U112" s="2"/>
      <c r="V112" s="2"/>
      <c r="W112" s="2"/>
      <c r="X112" s="2"/>
      <c r="Y112" s="2"/>
      <c r="Z112" s="2"/>
      <c r="AA112" s="2"/>
      <c r="AB112" s="2"/>
      <c r="AH112" s="2"/>
      <c r="AI112" s="2"/>
      <c r="AJ112" s="2"/>
      <c r="AK112" s="2"/>
      <c r="AL112" s="2"/>
      <c r="AM112" s="2"/>
      <c r="AN112" s="2"/>
      <c r="AO112" s="2"/>
      <c r="AP112" s="2"/>
      <c r="AQ112" s="2"/>
      <c r="AR112" s="2"/>
      <c r="AS112" s="2"/>
      <c r="AT112" s="2"/>
      <c r="AU112" s="2"/>
      <c r="AV112" s="2"/>
      <c r="AW112" s="2"/>
    </row>
    <row r="113" spans="20:49">
      <c r="T113" s="2"/>
      <c r="U113" s="2"/>
      <c r="V113" s="2"/>
      <c r="W113" s="2"/>
      <c r="X113" s="2"/>
      <c r="Y113" s="2"/>
      <c r="Z113" s="2"/>
      <c r="AA113" s="2"/>
      <c r="AB113" s="2"/>
      <c r="AH113" s="2"/>
      <c r="AI113" s="2"/>
      <c r="AJ113" s="2"/>
      <c r="AK113" s="2"/>
      <c r="AL113" s="2"/>
      <c r="AM113" s="2"/>
      <c r="AN113" s="2"/>
      <c r="AO113" s="2"/>
      <c r="AP113" s="2"/>
      <c r="AQ113" s="2"/>
      <c r="AR113" s="2"/>
      <c r="AS113" s="2"/>
      <c r="AT113" s="2"/>
      <c r="AU113" s="2"/>
      <c r="AV113" s="2"/>
      <c r="AW113" s="2"/>
    </row>
    <row r="114" spans="20:49">
      <c r="T114" s="2"/>
      <c r="U114" s="2"/>
      <c r="V114" s="2"/>
      <c r="W114" s="2"/>
      <c r="X114" s="2"/>
      <c r="Y114" s="2"/>
      <c r="Z114" s="2"/>
      <c r="AA114" s="2"/>
      <c r="AB114" s="2"/>
      <c r="AH114" s="2"/>
      <c r="AI114" s="2"/>
      <c r="AJ114" s="2"/>
      <c r="AK114" s="2"/>
      <c r="AL114" s="2"/>
      <c r="AM114" s="2"/>
      <c r="AN114" s="2"/>
      <c r="AO114" s="2"/>
      <c r="AP114" s="2"/>
      <c r="AQ114" s="2"/>
      <c r="AR114" s="2"/>
      <c r="AS114" s="2"/>
      <c r="AT114" s="2"/>
      <c r="AU114" s="2"/>
      <c r="AV114" s="2"/>
      <c r="AW114" s="2"/>
    </row>
    <row r="115" spans="20:49">
      <c r="T115" s="2"/>
      <c r="U115" s="2"/>
      <c r="V115" s="2"/>
      <c r="W115" s="2"/>
      <c r="X115" s="2"/>
      <c r="Y115" s="2"/>
      <c r="Z115" s="2"/>
      <c r="AA115" s="2"/>
      <c r="AB115" s="2"/>
      <c r="AH115" s="2"/>
      <c r="AI115" s="2"/>
      <c r="AJ115" s="2"/>
      <c r="AK115" s="2"/>
      <c r="AL115" s="2"/>
      <c r="AM115" s="2"/>
      <c r="AN115" s="2"/>
      <c r="AO115" s="2"/>
      <c r="AP115" s="2"/>
      <c r="AQ115" s="2"/>
      <c r="AR115" s="2"/>
      <c r="AS115" s="2"/>
      <c r="AT115" s="2"/>
      <c r="AU115" s="2"/>
      <c r="AV115" s="2"/>
      <c r="AW115" s="2"/>
    </row>
    <row r="116" spans="20:49">
      <c r="T116" s="2"/>
      <c r="U116" s="2"/>
      <c r="V116" s="2"/>
      <c r="W116" s="2"/>
      <c r="X116" s="2"/>
      <c r="Y116" s="2"/>
      <c r="Z116" s="2"/>
      <c r="AA116" s="2"/>
      <c r="AB116" s="2"/>
      <c r="AH116" s="2"/>
      <c r="AI116" s="2"/>
      <c r="AJ116" s="2"/>
      <c r="AK116" s="2"/>
      <c r="AL116" s="2"/>
      <c r="AM116" s="2"/>
      <c r="AN116" s="2"/>
      <c r="AO116" s="2"/>
      <c r="AP116" s="2"/>
      <c r="AQ116" s="2"/>
      <c r="AR116" s="2"/>
      <c r="AS116" s="2"/>
      <c r="AT116" s="2"/>
      <c r="AU116" s="2"/>
      <c r="AV116" s="2"/>
      <c r="AW116" s="2"/>
    </row>
    <row r="117" spans="20:49">
      <c r="T117" s="2"/>
      <c r="U117" s="2"/>
      <c r="V117" s="2"/>
      <c r="W117" s="2"/>
      <c r="X117" s="2"/>
      <c r="Y117" s="2"/>
      <c r="Z117" s="2"/>
      <c r="AA117" s="2"/>
      <c r="AB117" s="2"/>
      <c r="AH117" s="2"/>
      <c r="AI117" s="2"/>
      <c r="AJ117" s="2"/>
      <c r="AK117" s="2"/>
      <c r="AL117" s="2"/>
      <c r="AM117" s="2"/>
      <c r="AN117" s="2"/>
      <c r="AO117" s="2"/>
      <c r="AP117" s="2"/>
      <c r="AQ117" s="2"/>
      <c r="AR117" s="2"/>
      <c r="AS117" s="2"/>
      <c r="AT117" s="2"/>
      <c r="AU117" s="2"/>
      <c r="AV117" s="2"/>
      <c r="AW117" s="2"/>
    </row>
    <row r="118" spans="20:49">
      <c r="T118" s="2"/>
      <c r="U118" s="2"/>
      <c r="V118" s="2"/>
      <c r="W118" s="2"/>
      <c r="X118" s="2"/>
      <c r="Y118" s="2"/>
      <c r="Z118" s="2"/>
      <c r="AA118" s="2"/>
      <c r="AB118" s="2"/>
      <c r="AH118" s="2"/>
      <c r="AI118" s="2"/>
      <c r="AJ118" s="2"/>
      <c r="AK118" s="2"/>
      <c r="AL118" s="2"/>
      <c r="AM118" s="2"/>
      <c r="AN118" s="2"/>
      <c r="AO118" s="2"/>
      <c r="AP118" s="2"/>
      <c r="AQ118" s="2"/>
      <c r="AR118" s="2"/>
      <c r="AS118" s="2"/>
      <c r="AT118" s="2"/>
      <c r="AU118" s="2"/>
      <c r="AV118" s="2"/>
      <c r="AW118" s="2"/>
    </row>
    <row r="119" spans="20:49">
      <c r="T119" s="2"/>
      <c r="U119" s="2"/>
      <c r="V119" s="2"/>
      <c r="W119" s="2"/>
      <c r="X119" s="2"/>
      <c r="Y119" s="2"/>
      <c r="Z119" s="2"/>
      <c r="AA119" s="2"/>
      <c r="AB119" s="2"/>
      <c r="AH119" s="2"/>
      <c r="AI119" s="2"/>
      <c r="AJ119" s="2"/>
      <c r="AK119" s="2"/>
      <c r="AL119" s="2"/>
      <c r="AM119" s="2"/>
      <c r="AN119" s="2"/>
      <c r="AO119" s="2"/>
      <c r="AP119" s="2"/>
      <c r="AQ119" s="2"/>
      <c r="AR119" s="2"/>
      <c r="AS119" s="2"/>
      <c r="AT119" s="2"/>
      <c r="AU119" s="2"/>
      <c r="AV119" s="2"/>
      <c r="AW119" s="2"/>
    </row>
    <row r="120" spans="20:49">
      <c r="T120" s="2"/>
      <c r="U120" s="2"/>
      <c r="V120" s="2"/>
      <c r="W120" s="2"/>
      <c r="X120" s="2"/>
      <c r="Y120" s="2"/>
      <c r="Z120" s="2"/>
      <c r="AA120" s="2"/>
      <c r="AB120" s="2"/>
      <c r="AH120" s="2"/>
      <c r="AI120" s="2"/>
      <c r="AJ120" s="2"/>
      <c r="AK120" s="2"/>
      <c r="AL120" s="2"/>
      <c r="AM120" s="2"/>
      <c r="AN120" s="2"/>
      <c r="AO120" s="2"/>
      <c r="AP120" s="2"/>
      <c r="AQ120" s="2"/>
      <c r="AR120" s="2"/>
      <c r="AS120" s="2"/>
      <c r="AT120" s="2"/>
      <c r="AU120" s="2"/>
      <c r="AV120" s="2"/>
      <c r="AW120" s="2"/>
    </row>
    <row r="121" spans="20:49">
      <c r="T121" s="2"/>
      <c r="U121" s="2"/>
      <c r="V121" s="2"/>
      <c r="W121" s="2"/>
      <c r="X121" s="2"/>
      <c r="Y121" s="2"/>
      <c r="Z121" s="2"/>
      <c r="AA121" s="2"/>
      <c r="AB121" s="2"/>
      <c r="AH121" s="2"/>
      <c r="AI121" s="2"/>
      <c r="AJ121" s="2"/>
      <c r="AK121" s="2"/>
      <c r="AL121" s="2"/>
      <c r="AM121" s="2"/>
      <c r="AN121" s="2"/>
      <c r="AO121" s="2"/>
      <c r="AP121" s="2"/>
      <c r="AQ121" s="2"/>
      <c r="AR121" s="2"/>
      <c r="AS121" s="2"/>
      <c r="AT121" s="2"/>
      <c r="AU121" s="2"/>
      <c r="AV121" s="2"/>
      <c r="AW121" s="2"/>
    </row>
    <row r="122" spans="20:49">
      <c r="T122" s="2"/>
      <c r="U122" s="2"/>
      <c r="V122" s="2"/>
      <c r="W122" s="2"/>
      <c r="X122" s="2"/>
      <c r="Y122" s="2"/>
      <c r="Z122" s="2"/>
      <c r="AA122" s="2"/>
      <c r="AB122" s="2"/>
      <c r="AH122" s="2"/>
      <c r="AI122" s="2"/>
      <c r="AJ122" s="2"/>
      <c r="AK122" s="2"/>
      <c r="AL122" s="2"/>
      <c r="AM122" s="2"/>
      <c r="AN122" s="2"/>
      <c r="AO122" s="2"/>
      <c r="AP122" s="2"/>
      <c r="AQ122" s="2"/>
      <c r="AR122" s="2"/>
      <c r="AS122" s="2"/>
      <c r="AT122" s="2"/>
      <c r="AU122" s="2"/>
      <c r="AV122" s="2"/>
      <c r="AW122" s="2"/>
    </row>
    <row r="123" spans="20:49">
      <c r="T123" s="2"/>
      <c r="U123" s="2"/>
      <c r="V123" s="2"/>
      <c r="W123" s="2"/>
      <c r="X123" s="2"/>
      <c r="Y123" s="2"/>
      <c r="Z123" s="2"/>
      <c r="AA123" s="2"/>
      <c r="AB123" s="2"/>
      <c r="AH123" s="2"/>
      <c r="AI123" s="2"/>
      <c r="AJ123" s="2"/>
      <c r="AK123" s="2"/>
      <c r="AL123" s="2"/>
      <c r="AM123" s="2"/>
      <c r="AN123" s="2"/>
      <c r="AO123" s="2"/>
      <c r="AP123" s="2"/>
      <c r="AQ123" s="2"/>
      <c r="AR123" s="2"/>
      <c r="AS123" s="2"/>
      <c r="AT123" s="2"/>
      <c r="AU123" s="2"/>
      <c r="AV123" s="2"/>
      <c r="AW123" s="2"/>
    </row>
    <row r="124" spans="20:49">
      <c r="T124" s="2"/>
      <c r="U124" s="2"/>
      <c r="V124" s="2"/>
      <c r="W124" s="2"/>
      <c r="X124" s="2"/>
      <c r="Y124" s="2"/>
      <c r="Z124" s="2"/>
      <c r="AA124" s="2"/>
      <c r="AB124" s="2"/>
      <c r="AH124" s="2"/>
      <c r="AI124" s="2"/>
      <c r="AJ124" s="2"/>
      <c r="AK124" s="2"/>
      <c r="AL124" s="2"/>
      <c r="AM124" s="2"/>
      <c r="AN124" s="2"/>
      <c r="AO124" s="2"/>
      <c r="AP124" s="2"/>
      <c r="AQ124" s="2"/>
      <c r="AR124" s="2"/>
      <c r="AS124" s="2"/>
      <c r="AT124" s="2"/>
      <c r="AU124" s="2"/>
      <c r="AV124" s="2"/>
      <c r="AW124" s="2"/>
    </row>
    <row r="125" spans="20:49">
      <c r="T125" s="2"/>
      <c r="U125" s="2"/>
      <c r="V125" s="2"/>
      <c r="W125" s="2"/>
      <c r="X125" s="2"/>
      <c r="Y125" s="2"/>
      <c r="Z125" s="2"/>
      <c r="AA125" s="2"/>
      <c r="AB125" s="2"/>
      <c r="AH125" s="2"/>
      <c r="AI125" s="2"/>
      <c r="AJ125" s="2"/>
      <c r="AK125" s="2"/>
      <c r="AL125" s="2"/>
      <c r="AM125" s="2"/>
      <c r="AN125" s="2"/>
      <c r="AO125" s="2"/>
      <c r="AP125" s="2"/>
      <c r="AQ125" s="2"/>
      <c r="AR125" s="2"/>
      <c r="AS125" s="2"/>
      <c r="AT125" s="2"/>
      <c r="AU125" s="2"/>
      <c r="AV125" s="2"/>
      <c r="AW125" s="2"/>
    </row>
    <row r="126" spans="20:49">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row>
    <row r="127" spans="20:49">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row>
    <row r="128" spans="20:49">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row>
    <row r="129" spans="20:49">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20:49">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row>
    <row r="131" spans="20:49">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row>
    <row r="132" spans="20:49">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row>
    <row r="133" spans="20:49">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row>
    <row r="134" spans="20:49">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row>
    <row r="135" spans="20:49">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row>
    <row r="136" spans="20:49">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row>
    <row r="137" spans="20:49">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row>
    <row r="138" spans="20:49">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row>
    <row r="139" spans="20:49">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20:49">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row>
    <row r="141" spans="20:49">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row>
    <row r="142" spans="20:49">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row>
    <row r="143" spans="20:49">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row>
    <row r="144" spans="20:49">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row>
    <row r="145" spans="20:49">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row>
    <row r="146" spans="20:49">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row>
  </sheetData>
  <sheetProtection algorithmName="SHA-512" hashValue="+ivel+v7Fi2sHYkluW3PHJt26TPOMR/JVyrN5gFkgDgt9nn6vE3sxvKhi4XOjqI7NyfLGb4YrNf+2JuhEUHlIg==" saltValue="8BYyoBJ2E2ay1wDLYQEvpw==" spinCount="100000" sheet="1" objects="1" scenarios="1" selectLockedCells="1" selectUnlockedCells="1"/>
  <mergeCells count="9">
    <mergeCell ref="K27:O27"/>
    <mergeCell ref="F26:H26"/>
    <mergeCell ref="F27:H27"/>
    <mergeCell ref="A2:Q2"/>
    <mergeCell ref="F23:I24"/>
    <mergeCell ref="F25:H25"/>
    <mergeCell ref="K26:O26"/>
    <mergeCell ref="K23:P24"/>
    <mergeCell ref="K25:O25"/>
  </mergeCells>
  <pageMargins left="0.25" right="0.25" top="0.75" bottom="0.75" header="0.3" footer="0.3"/>
  <pageSetup paperSize="5" orientation="landscape" r:id="rId1"/>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L77"/>
  <sheetViews>
    <sheetView showGridLines="0" showRowColHeaders="0" zoomScale="80" zoomScaleNormal="80" zoomScaleSheetLayoutView="80" workbookViewId="0">
      <selection activeCell="F22" sqref="F22"/>
    </sheetView>
  </sheetViews>
  <sheetFormatPr defaultColWidth="9.8984375" defaultRowHeight="11.4"/>
  <cols>
    <col min="1" max="1" width="24.59765625" style="4" customWidth="1"/>
    <col min="2" max="2" width="3.69921875" style="4" customWidth="1"/>
    <col min="3" max="3" width="7.69921875" style="2" customWidth="1"/>
    <col min="4" max="4" width="24.8984375" style="2" customWidth="1"/>
    <col min="5" max="5" width="8" style="2" customWidth="1"/>
    <col min="6" max="6" width="6" style="2" customWidth="1"/>
    <col min="7" max="7" width="10.69921875" style="2" customWidth="1"/>
    <col min="8" max="8" width="16.796875" style="2" customWidth="1"/>
    <col min="9" max="9" width="11.59765625" style="2" customWidth="1"/>
    <col min="10" max="10" width="15.09765625" style="2" customWidth="1"/>
    <col min="11" max="11" width="32.69921875" style="2" customWidth="1"/>
    <col min="12" max="12" width="6.59765625" style="2" customWidth="1"/>
    <col min="13" max="13" width="9.8984375" style="2" customWidth="1"/>
    <col min="14" max="14" width="4.8984375" style="2" customWidth="1"/>
    <col min="15" max="15" width="31.59765625" style="2" hidden="1" customWidth="1"/>
    <col min="16" max="16" width="12.09765625" style="2" hidden="1" customWidth="1"/>
    <col min="17" max="17" width="12" style="2" hidden="1" customWidth="1"/>
    <col min="18" max="18" width="12.3984375" style="2" hidden="1" customWidth="1"/>
    <col min="19" max="19" width="12" style="2" hidden="1" customWidth="1"/>
    <col min="20" max="21" width="9.8984375" style="2" hidden="1" customWidth="1"/>
    <col min="22" max="22" width="68.5" style="2" hidden="1" customWidth="1"/>
    <col min="23" max="27" width="9.8984375" style="2" hidden="1" customWidth="1"/>
    <col min="28" max="28" width="59.8984375" style="2" hidden="1" customWidth="1"/>
    <col min="29" max="30" width="9.8984375" style="2" hidden="1" customWidth="1"/>
    <col min="31" max="38" width="9.8984375" style="2" customWidth="1"/>
    <col min="39" max="16384" width="9.8984375" style="2"/>
  </cols>
  <sheetData>
    <row r="1" spans="1:38" ht="64.95" customHeight="1" thickBot="1">
      <c r="A1" s="509"/>
      <c r="B1" s="5"/>
      <c r="C1" s="5"/>
      <c r="D1" s="5"/>
      <c r="E1" s="5"/>
      <c r="F1" s="5"/>
      <c r="G1" s="5"/>
      <c r="H1" s="5"/>
      <c r="I1" s="5"/>
      <c r="J1" s="5"/>
      <c r="K1" s="8"/>
      <c r="L1" s="9" t="s">
        <v>1</v>
      </c>
      <c r="N1"/>
      <c r="O1"/>
      <c r="P1"/>
      <c r="Q1"/>
      <c r="R1"/>
      <c r="S1"/>
      <c r="T1"/>
      <c r="U1"/>
      <c r="V1"/>
      <c r="W1"/>
      <c r="X1"/>
      <c r="Y1"/>
      <c r="Z1"/>
      <c r="AA1"/>
      <c r="AB1"/>
      <c r="AC1"/>
      <c r="AD1"/>
      <c r="AE1"/>
      <c r="AF1"/>
      <c r="AG1"/>
      <c r="AH1"/>
      <c r="AI1"/>
      <c r="AJ1"/>
      <c r="AK1"/>
      <c r="AL1"/>
    </row>
    <row r="2" spans="1:38" ht="18" customHeight="1">
      <c r="A2" s="585" t="s">
        <v>450</v>
      </c>
      <c r="B2" s="585"/>
      <c r="C2" s="585"/>
      <c r="D2" s="585"/>
      <c r="E2" s="585"/>
      <c r="F2" s="585"/>
      <c r="G2" s="585"/>
      <c r="H2" s="585"/>
      <c r="I2" s="585"/>
      <c r="J2" s="585"/>
      <c r="K2" s="585"/>
      <c r="L2" s="585"/>
      <c r="N2"/>
      <c r="O2" s="387" t="s">
        <v>544</v>
      </c>
      <c r="P2" s="388" t="s">
        <v>452</v>
      </c>
      <c r="Q2" s="389" t="s">
        <v>453</v>
      </c>
      <c r="R2" s="388" t="s">
        <v>454</v>
      </c>
      <c r="S2" s="389" t="s">
        <v>455</v>
      </c>
      <c r="T2" s="390" t="s">
        <v>356</v>
      </c>
      <c r="U2"/>
      <c r="V2" s="306" t="s">
        <v>540</v>
      </c>
      <c r="W2" s="235" t="s">
        <v>453</v>
      </c>
      <c r="X2"/>
      <c r="Y2"/>
      <c r="Z2"/>
      <c r="AA2"/>
      <c r="AB2"/>
      <c r="AC2"/>
      <c r="AD2"/>
      <c r="AE2"/>
      <c r="AF2"/>
      <c r="AG2"/>
      <c r="AH2"/>
      <c r="AI2"/>
      <c r="AJ2"/>
      <c r="AK2"/>
      <c r="AL2"/>
    </row>
    <row r="3" spans="1:38" ht="15" customHeight="1">
      <c r="A3" s="512"/>
      <c r="N3"/>
      <c r="O3" s="162" t="s">
        <v>458</v>
      </c>
      <c r="P3" s="86">
        <v>221</v>
      </c>
      <c r="Q3" s="100">
        <v>0.87007874015748032</v>
      </c>
      <c r="R3" s="86">
        <v>33</v>
      </c>
      <c r="S3" s="100">
        <v>0.12992125984251968</v>
      </c>
      <c r="T3" s="164">
        <v>254</v>
      </c>
      <c r="U3"/>
      <c r="V3" s="158" t="s">
        <v>542</v>
      </c>
      <c r="W3" s="454">
        <v>0.13385826771653545</v>
      </c>
      <c r="X3"/>
      <c r="Y3"/>
      <c r="Z3"/>
      <c r="AA3"/>
      <c r="AB3"/>
      <c r="AC3"/>
      <c r="AD3"/>
      <c r="AE3"/>
      <c r="AF3"/>
      <c r="AG3"/>
      <c r="AH3"/>
      <c r="AI3"/>
      <c r="AJ3"/>
      <c r="AK3"/>
      <c r="AL3"/>
    </row>
    <row r="4" spans="1:38" ht="18.75" customHeight="1">
      <c r="A4" s="513"/>
      <c r="G4" s="3"/>
      <c r="N4"/>
      <c r="O4" s="162" t="s">
        <v>457</v>
      </c>
      <c r="P4" s="86">
        <v>204</v>
      </c>
      <c r="Q4" s="100">
        <v>0.80314960629921262</v>
      </c>
      <c r="R4" s="86">
        <v>50</v>
      </c>
      <c r="S4" s="100">
        <v>0.19685039370078741</v>
      </c>
      <c r="T4" s="164">
        <v>254</v>
      </c>
      <c r="U4"/>
      <c r="V4" s="158" t="s">
        <v>541</v>
      </c>
      <c r="W4" s="454">
        <v>0.30039525691699603</v>
      </c>
      <c r="X4"/>
      <c r="Y4"/>
      <c r="Z4"/>
      <c r="AA4"/>
      <c r="AB4"/>
      <c r="AC4"/>
      <c r="AD4"/>
      <c r="AE4"/>
      <c r="AF4"/>
      <c r="AG4"/>
      <c r="AH4"/>
      <c r="AI4"/>
      <c r="AJ4"/>
      <c r="AK4"/>
      <c r="AL4"/>
    </row>
    <row r="5" spans="1:38" ht="15.75" customHeight="1">
      <c r="A5" s="512"/>
      <c r="D5" s="6"/>
      <c r="E5" s="6"/>
      <c r="F5" s="6"/>
      <c r="G5" s="6"/>
      <c r="I5" s="6"/>
      <c r="J5" s="6"/>
      <c r="K5" s="6"/>
      <c r="L5" s="6"/>
      <c r="N5"/>
      <c r="O5" s="162" t="s">
        <v>459</v>
      </c>
      <c r="P5" s="86">
        <v>84</v>
      </c>
      <c r="Q5" s="100">
        <v>0.33070866141732286</v>
      </c>
      <c r="R5" s="86">
        <v>170</v>
      </c>
      <c r="S5" s="100">
        <v>0.6692913385826772</v>
      </c>
      <c r="T5" s="164">
        <v>254</v>
      </c>
      <c r="U5"/>
      <c r="V5" s="158" t="s">
        <v>463</v>
      </c>
      <c r="W5" s="454">
        <v>0.38188976377952755</v>
      </c>
      <c r="X5"/>
      <c r="Y5"/>
      <c r="Z5"/>
      <c r="AA5"/>
      <c r="AB5"/>
      <c r="AC5"/>
      <c r="AD5"/>
      <c r="AE5"/>
      <c r="AF5"/>
      <c r="AG5"/>
      <c r="AH5"/>
      <c r="AI5"/>
      <c r="AJ5"/>
      <c r="AK5"/>
      <c r="AL5"/>
    </row>
    <row r="6" spans="1:38" ht="15.75" customHeight="1">
      <c r="A6" s="514"/>
      <c r="B6" s="18"/>
      <c r="D6" s="6"/>
      <c r="E6" s="6"/>
      <c r="F6" s="6"/>
      <c r="G6" s="6"/>
      <c r="H6" s="6"/>
      <c r="I6" s="6"/>
      <c r="J6" s="6"/>
      <c r="K6" s="6"/>
      <c r="L6" s="6"/>
      <c r="N6"/>
      <c r="O6" s="162" t="s">
        <v>456</v>
      </c>
      <c r="P6" s="86">
        <v>130</v>
      </c>
      <c r="Q6" s="100">
        <v>0.51181102362204722</v>
      </c>
      <c r="R6" s="86">
        <v>124</v>
      </c>
      <c r="S6" s="100">
        <v>0.48818897637795278</v>
      </c>
      <c r="T6" s="164">
        <v>254</v>
      </c>
      <c r="U6"/>
      <c r="V6" s="158" t="s">
        <v>462</v>
      </c>
      <c r="W6" s="454">
        <v>0.79527559055118113</v>
      </c>
      <c r="X6"/>
      <c r="Y6"/>
      <c r="Z6"/>
      <c r="AA6"/>
      <c r="AB6"/>
      <c r="AC6"/>
      <c r="AD6"/>
      <c r="AE6"/>
      <c r="AF6"/>
      <c r="AG6"/>
      <c r="AH6"/>
      <c r="AI6"/>
      <c r="AJ6"/>
      <c r="AK6"/>
      <c r="AL6"/>
    </row>
    <row r="7" spans="1:38" ht="15.75" customHeight="1">
      <c r="A7" s="519"/>
      <c r="D7" s="16"/>
      <c r="E7" s="16"/>
      <c r="G7" s="3"/>
      <c r="H7" s="3"/>
      <c r="I7" s="3"/>
      <c r="J7" s="3"/>
      <c r="K7" s="3"/>
      <c r="L7" s="3"/>
      <c r="N7"/>
      <c r="O7" s="161" t="s">
        <v>460</v>
      </c>
      <c r="P7" s="166">
        <v>61</v>
      </c>
      <c r="Q7" s="212">
        <v>0.24015748031496062</v>
      </c>
      <c r="R7" s="166">
        <v>193</v>
      </c>
      <c r="S7" s="212">
        <v>0.75984251968503935</v>
      </c>
      <c r="T7" s="160">
        <v>254</v>
      </c>
      <c r="U7"/>
      <c r="V7" s="159" t="s">
        <v>458</v>
      </c>
      <c r="W7" s="455">
        <v>0.87007874015748032</v>
      </c>
      <c r="X7"/>
      <c r="Y7"/>
      <c r="Z7"/>
      <c r="AA7"/>
      <c r="AB7"/>
      <c r="AC7"/>
      <c r="AD7"/>
      <c r="AE7"/>
      <c r="AF7"/>
      <c r="AG7"/>
      <c r="AH7"/>
      <c r="AI7"/>
      <c r="AJ7"/>
      <c r="AK7"/>
      <c r="AL7"/>
    </row>
    <row r="8" spans="1:38" ht="15.75" customHeight="1">
      <c r="A8" s="515"/>
      <c r="B8" s="1"/>
      <c r="C8" s="3"/>
      <c r="D8" s="11"/>
      <c r="E8" s="11"/>
      <c r="F8" s="3"/>
      <c r="G8" s="3"/>
      <c r="H8" s="3"/>
      <c r="I8" s="3"/>
      <c r="J8" s="3"/>
      <c r="K8" s="3"/>
      <c r="L8" s="3"/>
      <c r="N8"/>
      <c r="O8"/>
      <c r="P8"/>
      <c r="Q8" s="21"/>
      <c r="R8"/>
      <c r="S8"/>
      <c r="T8"/>
      <c r="U8"/>
      <c r="V8"/>
      <c r="W8"/>
      <c r="X8"/>
      <c r="Y8"/>
      <c r="Z8"/>
      <c r="AA8"/>
      <c r="AB8"/>
      <c r="AC8"/>
      <c r="AD8"/>
      <c r="AE8"/>
      <c r="AF8"/>
      <c r="AG8"/>
      <c r="AH8"/>
      <c r="AI8"/>
      <c r="AJ8"/>
      <c r="AK8"/>
      <c r="AL8"/>
    </row>
    <row r="9" spans="1:38" s="3" customFormat="1" ht="15.75" customHeight="1">
      <c r="A9" s="520"/>
      <c r="B9" s="1"/>
      <c r="D9" s="11"/>
      <c r="E9" s="11"/>
      <c r="M9" s="2"/>
      <c r="N9"/>
      <c r="O9"/>
      <c r="P9"/>
      <c r="Q9" s="21"/>
      <c r="R9"/>
      <c r="S9" s="386" t="s">
        <v>461</v>
      </c>
      <c r="T9" s="450">
        <v>254</v>
      </c>
      <c r="U9"/>
      <c r="V9" s="309" t="s">
        <v>78</v>
      </c>
      <c r="W9" s="362">
        <v>253.875</v>
      </c>
      <c r="X9"/>
      <c r="Y9"/>
      <c r="Z9"/>
      <c r="AA9"/>
      <c r="AB9"/>
      <c r="AC9"/>
      <c r="AD9"/>
      <c r="AE9"/>
      <c r="AF9"/>
      <c r="AG9"/>
      <c r="AH9"/>
      <c r="AI9"/>
      <c r="AJ9"/>
      <c r="AK9"/>
      <c r="AL9"/>
    </row>
    <row r="10" spans="1:38" s="3" customFormat="1" ht="15.75" customHeight="1">
      <c r="A10" s="520"/>
      <c r="B10" s="1"/>
      <c r="M10" s="2"/>
      <c r="N10"/>
      <c r="O10"/>
      <c r="P10"/>
      <c r="Q10" s="21"/>
      <c r="R10"/>
      <c r="S10"/>
      <c r="T10"/>
      <c r="U10"/>
      <c r="V10"/>
      <c r="W10"/>
      <c r="X10"/>
      <c r="Y10"/>
      <c r="Z10"/>
      <c r="AA10"/>
      <c r="AB10"/>
      <c r="AC10"/>
      <c r="AD10"/>
      <c r="AE10"/>
      <c r="AF10"/>
      <c r="AG10"/>
      <c r="AH10"/>
      <c r="AI10"/>
      <c r="AJ10"/>
      <c r="AK10"/>
      <c r="AL10"/>
    </row>
    <row r="11" spans="1:38" s="3" customFormat="1" ht="15.75" customHeight="1">
      <c r="A11" s="520"/>
      <c r="B11" s="1"/>
      <c r="M11" s="2"/>
      <c r="N11"/>
      <c r="O11"/>
      <c r="P11"/>
      <c r="Q11" s="21"/>
      <c r="R11"/>
      <c r="S11"/>
      <c r="T11"/>
      <c r="U11"/>
      <c r="V11"/>
      <c r="W11"/>
      <c r="X11"/>
      <c r="Y11"/>
      <c r="Z11"/>
      <c r="AA11"/>
      <c r="AB11"/>
      <c r="AC11"/>
      <c r="AD11"/>
      <c r="AE11"/>
      <c r="AF11"/>
      <c r="AG11"/>
      <c r="AH11"/>
      <c r="AI11"/>
      <c r="AJ11"/>
      <c r="AK11"/>
      <c r="AL11"/>
    </row>
    <row r="12" spans="1:38" s="3" customFormat="1" ht="15.75" customHeight="1">
      <c r="A12" s="516"/>
      <c r="B12" s="1"/>
      <c r="M12" s="2"/>
      <c r="N12"/>
      <c r="O12" s="387" t="s">
        <v>466</v>
      </c>
      <c r="P12" s="388" t="s">
        <v>452</v>
      </c>
      <c r="Q12" s="448" t="s">
        <v>453</v>
      </c>
      <c r="R12" s="388" t="s">
        <v>454</v>
      </c>
      <c r="S12" s="389" t="s">
        <v>455</v>
      </c>
      <c r="T12" s="390" t="s">
        <v>356</v>
      </c>
      <c r="U12"/>
      <c r="V12"/>
      <c r="W12"/>
      <c r="X12"/>
      <c r="Y12"/>
      <c r="Z12"/>
      <c r="AA12"/>
      <c r="AB12"/>
      <c r="AC12"/>
      <c r="AD12"/>
      <c r="AE12"/>
      <c r="AF12"/>
      <c r="AG12"/>
      <c r="AH12"/>
      <c r="AI12"/>
      <c r="AJ12"/>
      <c r="AK12"/>
      <c r="AL12"/>
    </row>
    <row r="13" spans="1:38" s="3" customFormat="1" ht="15.75" customHeight="1">
      <c r="A13" s="516"/>
      <c r="B13" s="1"/>
      <c r="M13" s="2"/>
      <c r="N13"/>
      <c r="O13" s="162" t="s">
        <v>462</v>
      </c>
      <c r="P13" s="86">
        <v>202</v>
      </c>
      <c r="Q13" s="100">
        <v>0.79527559055118113</v>
      </c>
      <c r="R13" s="86">
        <v>52</v>
      </c>
      <c r="S13" s="100">
        <v>0.20472440944881889</v>
      </c>
      <c r="T13" s="150">
        <v>254</v>
      </c>
      <c r="U13"/>
      <c r="V13"/>
      <c r="W13"/>
      <c r="X13"/>
      <c r="Y13"/>
      <c r="Z13"/>
      <c r="AA13"/>
      <c r="AB13"/>
      <c r="AC13"/>
      <c r="AD13"/>
      <c r="AE13"/>
      <c r="AF13"/>
      <c r="AG13"/>
      <c r="AH13"/>
      <c r="AI13"/>
      <c r="AJ13"/>
      <c r="AK13"/>
      <c r="AL13"/>
    </row>
    <row r="14" spans="1:38" s="3" customFormat="1" ht="15.75" customHeight="1">
      <c r="A14" s="512"/>
      <c r="B14" s="4"/>
      <c r="C14" s="2"/>
      <c r="D14" s="2"/>
      <c r="E14" s="2"/>
      <c r="F14" s="2"/>
      <c r="M14" s="2"/>
      <c r="N14"/>
      <c r="O14" s="162" t="s">
        <v>463</v>
      </c>
      <c r="P14" s="86">
        <v>97</v>
      </c>
      <c r="Q14" s="100">
        <v>0.38188976377952755</v>
      </c>
      <c r="R14" s="86">
        <v>157</v>
      </c>
      <c r="S14" s="100">
        <v>0.61811023622047245</v>
      </c>
      <c r="T14" s="164">
        <v>254</v>
      </c>
      <c r="U14"/>
      <c r="V14"/>
      <c r="W14"/>
      <c r="X14"/>
      <c r="Y14"/>
      <c r="Z14"/>
      <c r="AA14"/>
      <c r="AB14"/>
      <c r="AC14"/>
      <c r="AD14"/>
      <c r="AE14"/>
      <c r="AF14"/>
      <c r="AG14"/>
      <c r="AH14"/>
      <c r="AI14"/>
      <c r="AJ14"/>
      <c r="AK14"/>
      <c r="AL14"/>
    </row>
    <row r="15" spans="1:38" ht="17.25" customHeight="1">
      <c r="A15" s="512"/>
      <c r="G15" s="3"/>
      <c r="H15" s="3"/>
      <c r="I15" s="3"/>
      <c r="J15" s="3"/>
      <c r="K15" s="3"/>
      <c r="L15" s="3"/>
      <c r="N15"/>
      <c r="O15" s="162" t="s">
        <v>465</v>
      </c>
      <c r="P15" s="86">
        <v>76</v>
      </c>
      <c r="Q15" s="100">
        <v>0.30039525691699603</v>
      </c>
      <c r="R15" s="86">
        <v>177</v>
      </c>
      <c r="S15" s="100">
        <v>0.69960474308300391</v>
      </c>
      <c r="T15" s="164">
        <v>253</v>
      </c>
      <c r="U15"/>
      <c r="V15"/>
      <c r="W15"/>
      <c r="X15"/>
      <c r="Y15"/>
      <c r="Z15"/>
      <c r="AA15"/>
      <c r="AB15"/>
      <c r="AC15"/>
      <c r="AD15"/>
      <c r="AE15"/>
      <c r="AF15"/>
      <c r="AG15"/>
      <c r="AH15"/>
      <c r="AI15"/>
      <c r="AJ15"/>
      <c r="AK15"/>
      <c r="AL15"/>
    </row>
    <row r="16" spans="1:38" ht="15" customHeight="1">
      <c r="A16" s="512"/>
      <c r="G16" s="3"/>
      <c r="H16" s="3"/>
      <c r="I16" s="3"/>
      <c r="J16" s="3"/>
      <c r="K16" s="3"/>
      <c r="L16" s="3"/>
      <c r="N16"/>
      <c r="O16" s="161" t="s">
        <v>464</v>
      </c>
      <c r="P16" s="166">
        <v>34</v>
      </c>
      <c r="Q16" s="212">
        <v>0.13385826771653545</v>
      </c>
      <c r="R16" s="166">
        <v>220</v>
      </c>
      <c r="S16" s="212">
        <v>0.86614173228346458</v>
      </c>
      <c r="T16" s="160">
        <v>254</v>
      </c>
      <c r="U16"/>
      <c r="V16"/>
      <c r="W16"/>
      <c r="X16"/>
      <c r="Y16"/>
      <c r="Z16"/>
      <c r="AA16"/>
      <c r="AB16"/>
      <c r="AC16"/>
      <c r="AD16"/>
      <c r="AE16"/>
      <c r="AF16"/>
      <c r="AG16"/>
      <c r="AH16"/>
      <c r="AI16"/>
      <c r="AJ16"/>
      <c r="AK16"/>
      <c r="AL16"/>
    </row>
    <row r="17" spans="1:38" ht="15" customHeight="1">
      <c r="A17" s="512"/>
      <c r="G17" s="3"/>
      <c r="H17" s="3"/>
      <c r="I17" s="3"/>
      <c r="J17" s="3"/>
      <c r="K17" s="3"/>
      <c r="L17" s="3"/>
      <c r="N17"/>
      <c r="O17"/>
      <c r="P17"/>
      <c r="Q17" s="21"/>
      <c r="R17"/>
      <c r="S17"/>
      <c r="T17"/>
      <c r="U17"/>
      <c r="V17"/>
      <c r="W17"/>
      <c r="X17"/>
      <c r="Y17"/>
      <c r="Z17"/>
      <c r="AA17"/>
      <c r="AB17"/>
      <c r="AC17"/>
      <c r="AD17"/>
      <c r="AE17"/>
      <c r="AF17"/>
      <c r="AG17"/>
      <c r="AH17"/>
      <c r="AI17"/>
      <c r="AJ17"/>
      <c r="AK17"/>
      <c r="AL17"/>
    </row>
    <row r="18" spans="1:38" ht="15" customHeight="1">
      <c r="A18" s="512"/>
      <c r="G18" s="3"/>
      <c r="H18" s="3"/>
      <c r="I18" s="3"/>
      <c r="J18" s="3"/>
      <c r="K18" s="3"/>
      <c r="L18" s="3"/>
      <c r="N18"/>
      <c r="O18" s="3"/>
      <c r="P18" s="3"/>
      <c r="Q18" s="21"/>
      <c r="R18" s="3"/>
      <c r="S18" s="386" t="s">
        <v>461</v>
      </c>
      <c r="T18" s="450">
        <v>253.75</v>
      </c>
      <c r="U18"/>
      <c r="V18"/>
      <c r="W18"/>
      <c r="X18"/>
      <c r="Y18"/>
      <c r="Z18"/>
      <c r="AA18"/>
      <c r="AB18"/>
      <c r="AC18"/>
      <c r="AD18"/>
      <c r="AE18"/>
      <c r="AF18"/>
      <c r="AG18"/>
      <c r="AH18"/>
      <c r="AI18"/>
      <c r="AJ18"/>
      <c r="AK18"/>
      <c r="AL18"/>
    </row>
    <row r="19" spans="1:38" ht="15" customHeight="1">
      <c r="A19" s="512"/>
      <c r="G19" s="3"/>
      <c r="H19" s="3"/>
      <c r="I19" s="3"/>
      <c r="J19" s="3"/>
      <c r="K19" s="3"/>
      <c r="L19" s="3"/>
      <c r="N19"/>
      <c r="O19" s="3"/>
      <c r="P19" s="3"/>
      <c r="Q19" s="21"/>
      <c r="R19" s="3"/>
      <c r="U19"/>
      <c r="V19"/>
      <c r="W19"/>
      <c r="X19"/>
      <c r="Y19"/>
      <c r="Z19"/>
      <c r="AA19"/>
      <c r="AB19"/>
      <c r="AC19"/>
      <c r="AD19"/>
      <c r="AE19"/>
      <c r="AF19"/>
      <c r="AG19"/>
      <c r="AH19"/>
      <c r="AI19"/>
      <c r="AJ19"/>
      <c r="AK19"/>
      <c r="AL19"/>
    </row>
    <row r="20" spans="1:38" ht="15" customHeight="1">
      <c r="A20" s="512"/>
      <c r="C20" s="3"/>
      <c r="D20" s="3"/>
      <c r="E20" s="3"/>
      <c r="F20" s="3"/>
      <c r="G20" s="3"/>
      <c r="H20" s="3"/>
      <c r="I20" s="3"/>
      <c r="J20" s="3"/>
      <c r="K20" s="3"/>
      <c r="L20" s="3"/>
      <c r="N20"/>
      <c r="O20"/>
      <c r="P20"/>
      <c r="Q20" s="21"/>
      <c r="R20"/>
      <c r="S20"/>
      <c r="T20"/>
      <c r="U20"/>
      <c r="V20"/>
      <c r="W20"/>
      <c r="X20"/>
      <c r="Y20"/>
      <c r="Z20"/>
      <c r="AA20"/>
      <c r="AB20"/>
      <c r="AC20"/>
      <c r="AD20"/>
      <c r="AE20"/>
      <c r="AF20"/>
      <c r="AG20"/>
      <c r="AH20"/>
      <c r="AI20"/>
      <c r="AJ20"/>
      <c r="AK20"/>
      <c r="AL20"/>
    </row>
    <row r="21" spans="1:38" ht="29.25" customHeight="1">
      <c r="A21" s="512"/>
      <c r="C21" s="3"/>
      <c r="D21" s="3"/>
      <c r="E21" s="3"/>
      <c r="F21" s="3"/>
      <c r="G21" s="3"/>
      <c r="H21" s="3"/>
      <c r="I21" s="3"/>
      <c r="J21" s="3"/>
      <c r="K21" s="310" t="s">
        <v>78</v>
      </c>
      <c r="L21" s="336">
        <f>W9</f>
        <v>253.875</v>
      </c>
      <c r="N21"/>
      <c r="O21"/>
      <c r="P21"/>
      <c r="Q21" s="21"/>
      <c r="R21"/>
      <c r="S21"/>
      <c r="T21"/>
      <c r="U21"/>
      <c r="V21"/>
      <c r="W21"/>
      <c r="X21"/>
      <c r="Y21"/>
      <c r="Z21"/>
      <c r="AA21"/>
      <c r="AB21"/>
      <c r="AC21"/>
      <c r="AD21"/>
      <c r="AE21"/>
      <c r="AF21"/>
      <c r="AG21"/>
      <c r="AH21"/>
      <c r="AI21"/>
      <c r="AJ21"/>
      <c r="AK21"/>
      <c r="AL21"/>
    </row>
    <row r="22" spans="1:38" ht="21.75" customHeight="1">
      <c r="A22" s="512"/>
      <c r="C22" s="619" t="s">
        <v>545</v>
      </c>
      <c r="D22" s="619"/>
      <c r="E22" s="619"/>
      <c r="F22" s="3"/>
      <c r="G22" s="595" t="s">
        <v>546</v>
      </c>
      <c r="H22" s="595"/>
      <c r="I22" s="595"/>
      <c r="J22" s="621">
        <f>Q31</f>
        <v>0.24066390041493776</v>
      </c>
      <c r="K22" s="620" t="s">
        <v>636</v>
      </c>
      <c r="L22" s="620"/>
      <c r="N22"/>
      <c r="O22" s="391" t="s">
        <v>467</v>
      </c>
      <c r="P22" s="392" t="s">
        <v>87</v>
      </c>
      <c r="Q22" s="423" t="s">
        <v>468</v>
      </c>
      <c r="R22" s="392" t="s">
        <v>469</v>
      </c>
      <c r="S22" s="392" t="s">
        <v>470</v>
      </c>
      <c r="T22" s="393" t="s">
        <v>356</v>
      </c>
      <c r="U22"/>
      <c r="V22"/>
      <c r="W22"/>
      <c r="X22"/>
      <c r="Y22"/>
      <c r="Z22"/>
      <c r="AA22"/>
      <c r="AB22"/>
      <c r="AC22"/>
      <c r="AD22"/>
      <c r="AE22"/>
      <c r="AF22"/>
      <c r="AG22"/>
      <c r="AH22"/>
      <c r="AI22"/>
      <c r="AJ22"/>
      <c r="AK22"/>
      <c r="AL22"/>
    </row>
    <row r="23" spans="1:38" ht="15" customHeight="1">
      <c r="A23" s="512"/>
      <c r="C23" s="619"/>
      <c r="D23" s="619"/>
      <c r="E23" s="619"/>
      <c r="F23" s="3"/>
      <c r="G23" s="595"/>
      <c r="H23" s="595"/>
      <c r="I23" s="595"/>
      <c r="J23" s="621"/>
      <c r="K23" s="620"/>
      <c r="L23" s="620"/>
      <c r="N23"/>
      <c r="O23" s="162" t="s">
        <v>476</v>
      </c>
      <c r="P23" s="86">
        <v>227</v>
      </c>
      <c r="Q23" s="100">
        <v>0.91164658634538154</v>
      </c>
      <c r="R23" s="86">
        <v>22</v>
      </c>
      <c r="S23" s="100">
        <v>8.8353413654618476E-2</v>
      </c>
      <c r="T23" s="164">
        <v>249</v>
      </c>
      <c r="U23"/>
      <c r="V23"/>
      <c r="W23"/>
      <c r="X23"/>
      <c r="Y23"/>
      <c r="Z23"/>
      <c r="AA23"/>
      <c r="AB23"/>
      <c r="AC23"/>
      <c r="AD23"/>
      <c r="AE23"/>
      <c r="AF23"/>
      <c r="AG23"/>
      <c r="AH23"/>
      <c r="AI23"/>
      <c r="AJ23"/>
      <c r="AK23"/>
      <c r="AL23"/>
    </row>
    <row r="24" spans="1:38" ht="17.25" customHeight="1">
      <c r="A24" s="512"/>
      <c r="C24" s="594" t="str">
        <f t="shared" ref="C24:C30" si="0">O37</f>
        <v>In the school mission</v>
      </c>
      <c r="D24" s="594"/>
      <c r="E24" s="363">
        <f>P37</f>
        <v>0.89516129032258063</v>
      </c>
      <c r="F24" s="3"/>
      <c r="G24" s="594" t="str">
        <f t="shared" ref="G24:G31" si="1">O23</f>
        <v>Student body</v>
      </c>
      <c r="H24" s="594"/>
      <c r="I24" s="363">
        <f>Q23</f>
        <v>0.91164658634538154</v>
      </c>
      <c r="J24" s="621"/>
      <c r="K24" s="620"/>
      <c r="L24" s="620"/>
      <c r="N24"/>
      <c r="O24" s="162" t="s">
        <v>639</v>
      </c>
      <c r="P24" s="86">
        <v>226</v>
      </c>
      <c r="Q24" s="100">
        <v>0.90763052208835338</v>
      </c>
      <c r="R24" s="86">
        <v>23</v>
      </c>
      <c r="S24" s="100">
        <v>9.2369477911646583E-2</v>
      </c>
      <c r="T24" s="164">
        <v>249</v>
      </c>
      <c r="U24"/>
      <c r="V24"/>
      <c r="W24"/>
      <c r="X24"/>
      <c r="Y24"/>
      <c r="Z24"/>
      <c r="AA24"/>
      <c r="AB24"/>
      <c r="AC24"/>
      <c r="AD24"/>
      <c r="AE24"/>
      <c r="AF24"/>
      <c r="AG24"/>
      <c r="AH24"/>
      <c r="AI24"/>
      <c r="AJ24"/>
      <c r="AK24"/>
      <c r="AL24"/>
    </row>
    <row r="25" spans="1:38" ht="17.25" customHeight="1">
      <c r="A25" s="512"/>
      <c r="C25" s="593" t="str">
        <f t="shared" si="0"/>
        <v>In student organizations</v>
      </c>
      <c r="D25" s="593"/>
      <c r="E25" s="459">
        <f t="shared" ref="E25" si="2">P38</f>
        <v>0.85542168674698793</v>
      </c>
      <c r="F25" s="3"/>
      <c r="G25" s="593" t="str">
        <f t="shared" si="1"/>
        <v>Student organizations</v>
      </c>
      <c r="H25" s="593"/>
      <c r="I25" s="459">
        <f t="shared" ref="I25:I31" si="3">Q24</f>
        <v>0.90763052208835338</v>
      </c>
      <c r="J25" s="463"/>
      <c r="K25" s="462" t="s">
        <v>79</v>
      </c>
      <c r="L25" s="315">
        <f>T31</f>
        <v>241</v>
      </c>
      <c r="N25"/>
      <c r="O25" s="162" t="s">
        <v>472</v>
      </c>
      <c r="P25" s="86">
        <v>212</v>
      </c>
      <c r="Q25" s="100">
        <v>0.85140562248995988</v>
      </c>
      <c r="R25" s="86">
        <v>37</v>
      </c>
      <c r="S25" s="100">
        <v>0.14859437751004015</v>
      </c>
      <c r="T25" s="164">
        <v>249</v>
      </c>
      <c r="U25"/>
      <c r="V25"/>
      <c r="W25"/>
      <c r="X25"/>
      <c r="Y25"/>
      <c r="Z25"/>
      <c r="AA25"/>
      <c r="AB25"/>
      <c r="AC25"/>
      <c r="AD25"/>
      <c r="AE25"/>
      <c r="AF25"/>
      <c r="AG25"/>
      <c r="AH25"/>
      <c r="AI25"/>
      <c r="AJ25"/>
      <c r="AK25"/>
      <c r="AL25"/>
    </row>
    <row r="26" spans="1:38" ht="17.25" customHeight="1">
      <c r="A26" s="512"/>
      <c r="C26" s="594" t="str">
        <f t="shared" si="0"/>
        <v>In school communication</v>
      </c>
      <c r="D26" s="594"/>
      <c r="E26" s="363">
        <f t="shared" ref="E26" si="4">P39</f>
        <v>0.8393574297188755</v>
      </c>
      <c r="F26" s="3"/>
      <c r="G26" s="594" t="str">
        <f t="shared" si="1"/>
        <v>Events</v>
      </c>
      <c r="H26" s="594"/>
      <c r="I26" s="363">
        <f t="shared" si="3"/>
        <v>0.85140562248995988</v>
      </c>
      <c r="J26"/>
      <c r="N26"/>
      <c r="O26" s="162" t="s">
        <v>471</v>
      </c>
      <c r="P26" s="86">
        <v>211</v>
      </c>
      <c r="Q26" s="100">
        <v>0.85080645161290325</v>
      </c>
      <c r="R26" s="86">
        <v>37</v>
      </c>
      <c r="S26" s="100">
        <v>0.14919354838709678</v>
      </c>
      <c r="T26" s="164">
        <v>248</v>
      </c>
      <c r="U26"/>
      <c r="V26"/>
      <c r="W26"/>
      <c r="X26"/>
      <c r="Y26"/>
      <c r="Z26"/>
      <c r="AA26"/>
      <c r="AB26"/>
      <c r="AC26"/>
      <c r="AD26"/>
      <c r="AE26"/>
      <c r="AF26"/>
      <c r="AG26"/>
      <c r="AH26"/>
      <c r="AI26"/>
      <c r="AJ26"/>
      <c r="AK26"/>
      <c r="AL26"/>
    </row>
    <row r="27" spans="1:38" ht="17.25" customHeight="1">
      <c r="A27" s="512"/>
      <c r="C27" s="593" t="str">
        <f t="shared" si="0"/>
        <v>By school leadership</v>
      </c>
      <c r="D27" s="593"/>
      <c r="E27" s="459">
        <f t="shared" ref="E27" si="5">P40</f>
        <v>0.8112449799196787</v>
      </c>
      <c r="F27" s="3"/>
      <c r="G27" s="593" t="str">
        <f t="shared" si="1"/>
        <v>Communications</v>
      </c>
      <c r="H27" s="593"/>
      <c r="I27" s="459">
        <f t="shared" si="3"/>
        <v>0.85080645161290325</v>
      </c>
      <c r="J27"/>
      <c r="K27" s="3"/>
      <c r="L27" s="3"/>
      <c r="N27"/>
      <c r="O27" s="162" t="s">
        <v>475</v>
      </c>
      <c r="P27" s="86">
        <v>212</v>
      </c>
      <c r="Q27" s="100">
        <v>0.84799999999999998</v>
      </c>
      <c r="R27" s="86">
        <v>38</v>
      </c>
      <c r="S27" s="100">
        <v>0.152</v>
      </c>
      <c r="T27" s="164">
        <v>250</v>
      </c>
      <c r="U27"/>
      <c r="V27"/>
      <c r="W27"/>
      <c r="X27"/>
      <c r="Y27"/>
      <c r="Z27"/>
      <c r="AA27"/>
      <c r="AB27"/>
      <c r="AC27"/>
      <c r="AD27"/>
      <c r="AE27"/>
      <c r="AF27"/>
      <c r="AG27"/>
      <c r="AH27"/>
      <c r="AI27"/>
      <c r="AJ27"/>
      <c r="AK27"/>
      <c r="AL27"/>
    </row>
    <row r="28" spans="1:38" ht="17.25" customHeight="1">
      <c r="A28" s="512"/>
      <c r="C28" s="594" t="str">
        <f t="shared" si="0"/>
        <v>By faculty</v>
      </c>
      <c r="D28" s="594"/>
      <c r="E28" s="363">
        <f t="shared" ref="E28" si="6">P41</f>
        <v>0.81048387096774188</v>
      </c>
      <c r="F28" s="3"/>
      <c r="G28" s="594" t="str">
        <f t="shared" si="1"/>
        <v>Staff</v>
      </c>
      <c r="H28" s="594"/>
      <c r="I28" s="363">
        <f t="shared" si="3"/>
        <v>0.84799999999999998</v>
      </c>
      <c r="J28"/>
      <c r="K28" s="3"/>
      <c r="L28" s="3"/>
      <c r="N28"/>
      <c r="O28" s="162" t="s">
        <v>473</v>
      </c>
      <c r="P28" s="86">
        <v>206</v>
      </c>
      <c r="Q28" s="100">
        <v>0.82730923694779113</v>
      </c>
      <c r="R28" s="86">
        <v>43</v>
      </c>
      <c r="S28" s="100">
        <v>0.17269076305220885</v>
      </c>
      <c r="T28" s="164">
        <v>249</v>
      </c>
      <c r="U28"/>
      <c r="V28"/>
      <c r="W28"/>
      <c r="X28"/>
      <c r="Y28"/>
      <c r="Z28"/>
      <c r="AA28"/>
      <c r="AB28"/>
      <c r="AC28"/>
      <c r="AD28"/>
      <c r="AE28"/>
      <c r="AF28"/>
      <c r="AG28"/>
      <c r="AH28"/>
      <c r="AI28"/>
      <c r="AJ28"/>
      <c r="AK28"/>
      <c r="AL28"/>
    </row>
    <row r="29" spans="1:38" ht="17.25" customHeight="1">
      <c r="A29" s="512"/>
      <c r="C29" s="593" t="str">
        <f t="shared" si="0"/>
        <v>In class</v>
      </c>
      <c r="D29" s="593"/>
      <c r="E29" s="459">
        <f t="shared" ref="E29" si="7">P42</f>
        <v>0.80722891566265065</v>
      </c>
      <c r="F29" s="3"/>
      <c r="G29" s="593" t="str">
        <f t="shared" si="1"/>
        <v>Faculty</v>
      </c>
      <c r="H29" s="593"/>
      <c r="I29" s="459">
        <f t="shared" si="3"/>
        <v>0.82730923694779113</v>
      </c>
      <c r="J29"/>
      <c r="K29" s="3"/>
      <c r="L29" s="3"/>
      <c r="N29"/>
      <c r="O29" s="162" t="s">
        <v>474</v>
      </c>
      <c r="P29" s="86">
        <v>204</v>
      </c>
      <c r="Q29" s="100">
        <v>0.82258064516129037</v>
      </c>
      <c r="R29" s="86">
        <v>44</v>
      </c>
      <c r="S29" s="100">
        <v>0.17741935483870969</v>
      </c>
      <c r="T29" s="164">
        <v>248</v>
      </c>
      <c r="U29"/>
      <c r="V29"/>
      <c r="W29"/>
      <c r="X29"/>
      <c r="Y29"/>
      <c r="Z29"/>
      <c r="AA29"/>
      <c r="AB29"/>
      <c r="AC29"/>
      <c r="AD29"/>
      <c r="AE29"/>
      <c r="AF29"/>
      <c r="AG29"/>
      <c r="AH29"/>
      <c r="AI29"/>
      <c r="AJ29"/>
      <c r="AK29"/>
      <c r="AL29"/>
    </row>
    <row r="30" spans="1:38" ht="17.25" customHeight="1">
      <c r="A30" s="512"/>
      <c r="C30" s="594" t="str">
        <f t="shared" si="0"/>
        <v>In the curriculum</v>
      </c>
      <c r="D30" s="594"/>
      <c r="E30" s="363">
        <f t="shared" ref="E30" si="8">P43</f>
        <v>0.74596774193548387</v>
      </c>
      <c r="F30" s="3"/>
      <c r="G30" s="594" t="str">
        <f t="shared" si="1"/>
        <v>Recruiting</v>
      </c>
      <c r="H30" s="594"/>
      <c r="I30" s="363">
        <f t="shared" si="3"/>
        <v>0.82258064516129037</v>
      </c>
      <c r="J30"/>
      <c r="K30" s="3"/>
      <c r="L30" s="3"/>
      <c r="N30"/>
      <c r="O30" s="162" t="s">
        <v>543</v>
      </c>
      <c r="P30" s="86">
        <v>199</v>
      </c>
      <c r="Q30" s="100">
        <v>0.79919678714859432</v>
      </c>
      <c r="R30" s="86">
        <v>50</v>
      </c>
      <c r="S30" s="100">
        <v>0.20080321285140562</v>
      </c>
      <c r="T30" s="164">
        <v>249</v>
      </c>
      <c r="U30"/>
      <c r="V30"/>
      <c r="W30"/>
      <c r="X30"/>
      <c r="Y30"/>
      <c r="Z30"/>
      <c r="AA30"/>
      <c r="AB30"/>
      <c r="AC30"/>
      <c r="AD30"/>
      <c r="AE30"/>
      <c r="AF30"/>
      <c r="AG30"/>
      <c r="AH30"/>
      <c r="AI30"/>
      <c r="AJ30"/>
      <c r="AK30"/>
      <c r="AL30"/>
    </row>
    <row r="31" spans="1:38" ht="15" customHeight="1">
      <c r="A31" s="512"/>
      <c r="C31" s="3"/>
      <c r="D31" s="309" t="s">
        <v>78</v>
      </c>
      <c r="E31" s="362">
        <f>T45</f>
        <v>248.57142857142858</v>
      </c>
      <c r="F31" s="3"/>
      <c r="G31" s="593" t="str">
        <f t="shared" si="1"/>
        <v>Curriculum</v>
      </c>
      <c r="H31" s="593"/>
      <c r="I31" s="459">
        <f t="shared" si="3"/>
        <v>0.79919678714859432</v>
      </c>
      <c r="J31"/>
      <c r="K31" s="3"/>
      <c r="L31" s="3"/>
      <c r="N31"/>
      <c r="O31" s="161" t="s">
        <v>477</v>
      </c>
      <c r="P31" s="166">
        <v>58</v>
      </c>
      <c r="Q31" s="212">
        <v>0.24066390041493776</v>
      </c>
      <c r="R31" s="166">
        <v>183</v>
      </c>
      <c r="S31" s="212">
        <v>0.75933609958506221</v>
      </c>
      <c r="T31" s="160">
        <v>241</v>
      </c>
      <c r="U31"/>
      <c r="V31"/>
      <c r="W31"/>
      <c r="X31"/>
      <c r="Y31"/>
      <c r="Z31"/>
      <c r="AA31"/>
      <c r="AB31"/>
      <c r="AC31"/>
      <c r="AD31"/>
      <c r="AE31"/>
      <c r="AF31"/>
      <c r="AG31"/>
      <c r="AH31"/>
      <c r="AI31"/>
      <c r="AJ31"/>
      <c r="AK31"/>
      <c r="AL31"/>
    </row>
    <row r="32" spans="1:38" ht="15" customHeight="1">
      <c r="C32" s="3"/>
      <c r="D32" s="3"/>
      <c r="E32" s="3"/>
      <c r="F32" s="3"/>
      <c r="G32" s="3"/>
      <c r="H32" s="309" t="s">
        <v>78</v>
      </c>
      <c r="I32" s="362">
        <f>T33</f>
        <v>248</v>
      </c>
      <c r="J32" s="362"/>
      <c r="K32" s="3"/>
      <c r="L32" s="3"/>
      <c r="N32"/>
      <c r="O32"/>
      <c r="P32"/>
      <c r="Q32" s="21"/>
      <c r="R32"/>
      <c r="S32"/>
      <c r="T32"/>
      <c r="U32"/>
      <c r="V32"/>
      <c r="W32"/>
      <c r="X32"/>
      <c r="Y32"/>
      <c r="Z32"/>
      <c r="AA32"/>
      <c r="AB32"/>
      <c r="AC32"/>
      <c r="AD32"/>
      <c r="AE32"/>
      <c r="AF32"/>
      <c r="AG32"/>
      <c r="AH32"/>
      <c r="AI32"/>
      <c r="AJ32"/>
      <c r="AK32"/>
      <c r="AL32"/>
    </row>
    <row r="33" spans="3:38">
      <c r="C33" s="3"/>
      <c r="D33" s="3"/>
      <c r="E33" s="3"/>
      <c r="F33" s="3"/>
      <c r="G33" s="3"/>
      <c r="H33" s="3"/>
      <c r="I33" s="3"/>
      <c r="J33" s="3"/>
      <c r="K33" s="3"/>
      <c r="L33" s="3"/>
      <c r="N33"/>
      <c r="O33"/>
      <c r="P33"/>
      <c r="Q33" s="21"/>
      <c r="R33"/>
      <c r="S33" s="386" t="s">
        <v>461</v>
      </c>
      <c r="T33" s="386">
        <v>248</v>
      </c>
      <c r="U33"/>
      <c r="V33"/>
      <c r="W33"/>
      <c r="X33"/>
      <c r="Y33"/>
      <c r="Z33"/>
      <c r="AA33"/>
      <c r="AB33"/>
      <c r="AC33"/>
      <c r="AD33"/>
      <c r="AE33"/>
      <c r="AF33"/>
      <c r="AG33"/>
      <c r="AH33"/>
      <c r="AI33"/>
      <c r="AJ33"/>
      <c r="AK33"/>
      <c r="AL33"/>
    </row>
    <row r="34" spans="3:38" ht="26.25" customHeight="1">
      <c r="C34" s="3"/>
      <c r="D34" s="3"/>
      <c r="E34" s="3"/>
      <c r="F34" s="3"/>
      <c r="G34" s="3"/>
      <c r="H34" s="3"/>
      <c r="I34" s="3"/>
      <c r="J34" s="3"/>
      <c r="K34" s="3"/>
      <c r="L34" s="3"/>
      <c r="N34"/>
      <c r="O34"/>
      <c r="P34"/>
      <c r="Q34" s="21"/>
      <c r="R34"/>
      <c r="S34"/>
      <c r="T34"/>
      <c r="U34"/>
      <c r="V34"/>
      <c r="W34"/>
      <c r="X34"/>
      <c r="Y34"/>
      <c r="Z34"/>
      <c r="AA34"/>
      <c r="AB34"/>
      <c r="AC34"/>
      <c r="AD34"/>
      <c r="AE34"/>
      <c r="AF34"/>
      <c r="AG34"/>
      <c r="AH34"/>
      <c r="AI34"/>
      <c r="AJ34"/>
      <c r="AK34"/>
      <c r="AL34"/>
    </row>
    <row r="35" spans="3:38" ht="13.5" customHeight="1">
      <c r="C35" s="3"/>
      <c r="D35" s="3"/>
      <c r="E35" s="3"/>
      <c r="F35" s="3"/>
      <c r="G35" s="3"/>
      <c r="H35" s="3"/>
      <c r="I35" s="3"/>
      <c r="J35" s="3"/>
      <c r="K35" s="3"/>
      <c r="L35" s="3"/>
      <c r="N35"/>
      <c r="O35"/>
      <c r="P35"/>
      <c r="Q35" s="21"/>
      <c r="R35"/>
      <c r="S35"/>
      <c r="T35"/>
      <c r="U35"/>
      <c r="V35"/>
      <c r="W35"/>
      <c r="X35"/>
      <c r="Y35"/>
      <c r="Z35"/>
      <c r="AA35"/>
      <c r="AB35"/>
      <c r="AC35"/>
      <c r="AD35"/>
      <c r="AE35"/>
      <c r="AF35"/>
      <c r="AG35"/>
      <c r="AH35"/>
      <c r="AI35"/>
      <c r="AJ35"/>
      <c r="AK35"/>
      <c r="AL35"/>
    </row>
    <row r="36" spans="3:38" ht="13.5" customHeight="1">
      <c r="C36" s="3"/>
      <c r="D36" s="3"/>
      <c r="E36" s="3"/>
      <c r="F36" s="3"/>
      <c r="G36" s="3"/>
      <c r="H36" s="3"/>
      <c r="I36" s="3"/>
      <c r="J36" s="3"/>
      <c r="K36" s="3"/>
      <c r="L36" s="3"/>
      <c r="N36"/>
      <c r="O36" s="353" t="s">
        <v>478</v>
      </c>
      <c r="P36" s="443" t="s">
        <v>468</v>
      </c>
      <c r="Q36" s="354" t="s">
        <v>87</v>
      </c>
      <c r="R36" s="354" t="s">
        <v>469</v>
      </c>
      <c r="S36" s="354" t="s">
        <v>470</v>
      </c>
      <c r="T36" s="355" t="s">
        <v>356</v>
      </c>
      <c r="U36"/>
      <c r="V36"/>
      <c r="W36"/>
      <c r="X36"/>
      <c r="Y36"/>
      <c r="Z36"/>
      <c r="AA36"/>
      <c r="AB36"/>
      <c r="AC36"/>
      <c r="AD36"/>
      <c r="AE36"/>
      <c r="AF36"/>
      <c r="AG36"/>
      <c r="AH36"/>
      <c r="AI36"/>
      <c r="AJ36"/>
      <c r="AK36"/>
      <c r="AL36"/>
    </row>
    <row r="37" spans="3:38" ht="13.5" customHeight="1">
      <c r="C37" s="3"/>
      <c r="D37" s="3"/>
      <c r="E37" s="3"/>
      <c r="F37" s="3"/>
      <c r="G37" s="3"/>
      <c r="H37" s="3"/>
      <c r="I37" s="3"/>
      <c r="J37" s="3"/>
      <c r="K37" s="3"/>
      <c r="L37" s="3"/>
      <c r="N37"/>
      <c r="O37" s="453" t="s">
        <v>484</v>
      </c>
      <c r="P37" s="449">
        <v>0.89516129032258063</v>
      </c>
      <c r="Q37" s="233">
        <v>222</v>
      </c>
      <c r="R37" s="233">
        <v>26</v>
      </c>
      <c r="S37" s="449">
        <v>0.10483870967741936</v>
      </c>
      <c r="T37" s="246">
        <v>248</v>
      </c>
      <c r="U37"/>
      <c r="V37"/>
      <c r="W37"/>
      <c r="X37"/>
      <c r="Y37"/>
      <c r="Z37"/>
      <c r="AA37"/>
      <c r="AB37"/>
      <c r="AC37"/>
      <c r="AD37"/>
      <c r="AE37"/>
      <c r="AF37"/>
      <c r="AG37"/>
      <c r="AH37"/>
      <c r="AI37"/>
      <c r="AJ37"/>
      <c r="AK37"/>
      <c r="AL37"/>
    </row>
    <row r="38" spans="3:38">
      <c r="N38"/>
      <c r="O38" s="453" t="s">
        <v>482</v>
      </c>
      <c r="P38" s="449">
        <v>0.85542168674698793</v>
      </c>
      <c r="Q38" s="233">
        <v>213</v>
      </c>
      <c r="R38" s="233">
        <v>36</v>
      </c>
      <c r="S38" s="449">
        <v>0.14457831325301204</v>
      </c>
      <c r="T38" s="246">
        <v>249</v>
      </c>
      <c r="U38"/>
      <c r="V38"/>
      <c r="W38"/>
      <c r="X38"/>
      <c r="Y38"/>
      <c r="Z38"/>
      <c r="AA38"/>
      <c r="AB38"/>
      <c r="AC38"/>
      <c r="AD38"/>
      <c r="AE38"/>
      <c r="AF38"/>
      <c r="AG38"/>
      <c r="AH38"/>
      <c r="AI38"/>
      <c r="AJ38"/>
      <c r="AK38"/>
      <c r="AL38"/>
    </row>
    <row r="39" spans="3:38">
      <c r="C39" s="22"/>
      <c r="D39" s="22"/>
      <c r="E39" s="22"/>
      <c r="F39" s="22"/>
      <c r="N39"/>
      <c r="O39" s="323" t="s">
        <v>483</v>
      </c>
      <c r="P39" s="100">
        <v>0.8393574297188755</v>
      </c>
      <c r="Q39" s="233">
        <v>209</v>
      </c>
      <c r="R39" s="233">
        <v>40</v>
      </c>
      <c r="S39" s="100">
        <v>0.1606425702811245</v>
      </c>
      <c r="T39" s="247">
        <v>249</v>
      </c>
      <c r="U39"/>
      <c r="V39"/>
      <c r="W39"/>
      <c r="X39"/>
      <c r="Y39"/>
      <c r="Z39"/>
      <c r="AA39"/>
      <c r="AB39"/>
      <c r="AC39"/>
      <c r="AD39"/>
      <c r="AE39"/>
      <c r="AF39"/>
      <c r="AG39"/>
      <c r="AH39"/>
      <c r="AI39"/>
      <c r="AJ39"/>
      <c r="AK39"/>
      <c r="AL39"/>
    </row>
    <row r="40" spans="3:38">
      <c r="N40"/>
      <c r="O40" s="323" t="s">
        <v>481</v>
      </c>
      <c r="P40" s="100">
        <v>0.8112449799196787</v>
      </c>
      <c r="Q40" s="233">
        <v>202</v>
      </c>
      <c r="R40" s="233">
        <v>47</v>
      </c>
      <c r="S40" s="100">
        <v>0.18875502008032127</v>
      </c>
      <c r="T40" s="247">
        <v>249</v>
      </c>
      <c r="U40"/>
      <c r="V40"/>
      <c r="W40"/>
      <c r="X40"/>
      <c r="Y40"/>
      <c r="Z40"/>
      <c r="AA40"/>
      <c r="AB40"/>
      <c r="AC40"/>
      <c r="AD40"/>
      <c r="AE40"/>
      <c r="AF40"/>
      <c r="AG40"/>
      <c r="AH40"/>
      <c r="AI40"/>
      <c r="AJ40"/>
      <c r="AK40"/>
      <c r="AL40"/>
    </row>
    <row r="41" spans="3:38">
      <c r="N41"/>
      <c r="O41" s="453" t="s">
        <v>480</v>
      </c>
      <c r="P41" s="449">
        <v>0.81048387096774188</v>
      </c>
      <c r="Q41" s="233">
        <v>201</v>
      </c>
      <c r="R41" s="233">
        <v>47</v>
      </c>
      <c r="S41" s="449">
        <v>0.18951612903225806</v>
      </c>
      <c r="T41" s="246">
        <v>248</v>
      </c>
      <c r="U41"/>
      <c r="V41"/>
      <c r="W41"/>
      <c r="X41"/>
      <c r="Y41"/>
      <c r="Z41"/>
      <c r="AA41"/>
      <c r="AB41"/>
      <c r="AC41"/>
      <c r="AD41"/>
      <c r="AE41"/>
      <c r="AF41"/>
      <c r="AG41"/>
      <c r="AH41"/>
      <c r="AI41"/>
      <c r="AJ41"/>
      <c r="AK41"/>
      <c r="AL41"/>
    </row>
    <row r="42" spans="3:38">
      <c r="N42"/>
      <c r="O42" s="323" t="s">
        <v>374</v>
      </c>
      <c r="P42" s="100">
        <v>0.80722891566265065</v>
      </c>
      <c r="Q42" s="233">
        <v>201</v>
      </c>
      <c r="R42" s="233">
        <v>48</v>
      </c>
      <c r="S42" s="100">
        <v>0.19277108433734941</v>
      </c>
      <c r="T42" s="247">
        <v>249</v>
      </c>
      <c r="U42"/>
      <c r="V42"/>
      <c r="W42"/>
      <c r="X42"/>
      <c r="Y42"/>
      <c r="Z42"/>
      <c r="AA42"/>
      <c r="AB42"/>
      <c r="AC42"/>
      <c r="AD42"/>
      <c r="AE42"/>
      <c r="AF42"/>
      <c r="AG42"/>
      <c r="AH42"/>
      <c r="AI42"/>
      <c r="AJ42"/>
      <c r="AK42"/>
      <c r="AL42"/>
    </row>
    <row r="43" spans="3:38">
      <c r="H43" s="2" t="s">
        <v>222</v>
      </c>
      <c r="N43"/>
      <c r="O43" s="456" t="s">
        <v>479</v>
      </c>
      <c r="P43" s="458">
        <v>0.74596774193548387</v>
      </c>
      <c r="Q43" s="457">
        <v>185</v>
      </c>
      <c r="R43" s="457">
        <v>63</v>
      </c>
      <c r="S43" s="458">
        <v>0.25403225806451613</v>
      </c>
      <c r="T43" s="303">
        <v>248</v>
      </c>
      <c r="U43"/>
      <c r="V43"/>
      <c r="W43"/>
      <c r="X43"/>
      <c r="Y43"/>
      <c r="Z43"/>
      <c r="AA43"/>
      <c r="AB43"/>
      <c r="AC43"/>
      <c r="AD43"/>
      <c r="AE43"/>
      <c r="AF43"/>
      <c r="AG43"/>
      <c r="AH43"/>
      <c r="AI43"/>
      <c r="AJ43"/>
      <c r="AK43"/>
      <c r="AL43"/>
    </row>
    <row r="44" spans="3:38">
      <c r="N44"/>
      <c r="O44"/>
      <c r="P44"/>
      <c r="Q44"/>
      <c r="R44"/>
      <c r="S44"/>
      <c r="T44"/>
      <c r="U44"/>
      <c r="V44"/>
      <c r="W44"/>
      <c r="X44"/>
      <c r="Y44"/>
      <c r="Z44"/>
      <c r="AA44"/>
      <c r="AB44"/>
      <c r="AC44"/>
      <c r="AD44"/>
      <c r="AE44"/>
      <c r="AF44"/>
      <c r="AG44"/>
      <c r="AH44"/>
      <c r="AI44"/>
      <c r="AJ44"/>
      <c r="AK44"/>
      <c r="AL44"/>
    </row>
    <row r="45" spans="3:38">
      <c r="N45"/>
      <c r="O45"/>
      <c r="P45"/>
      <c r="Q45"/>
      <c r="R45"/>
      <c r="S45" s="386" t="s">
        <v>461</v>
      </c>
      <c r="T45" s="386">
        <v>248.57142857142858</v>
      </c>
      <c r="U45"/>
      <c r="V45"/>
      <c r="W45"/>
      <c r="X45"/>
      <c r="Y45"/>
      <c r="Z45"/>
      <c r="AA45"/>
      <c r="AB45"/>
      <c r="AC45"/>
      <c r="AD45"/>
      <c r="AE45"/>
      <c r="AF45"/>
      <c r="AG45"/>
      <c r="AH45"/>
      <c r="AI45"/>
      <c r="AJ45"/>
      <c r="AK45"/>
      <c r="AL45"/>
    </row>
    <row r="46" spans="3:38">
      <c r="N46"/>
      <c r="O46"/>
      <c r="P46"/>
      <c r="Q46"/>
      <c r="R46"/>
      <c r="S46"/>
      <c r="T46"/>
      <c r="U46"/>
      <c r="V46"/>
      <c r="W46"/>
      <c r="X46"/>
      <c r="Y46"/>
      <c r="Z46"/>
      <c r="AA46"/>
      <c r="AB46"/>
      <c r="AC46"/>
      <c r="AD46"/>
      <c r="AE46"/>
      <c r="AF46"/>
      <c r="AG46"/>
      <c r="AH46"/>
      <c r="AI46"/>
      <c r="AJ46"/>
      <c r="AK46"/>
      <c r="AL46"/>
    </row>
    <row r="47" spans="3:38">
      <c r="N47"/>
      <c r="O47"/>
      <c r="P47"/>
      <c r="Q47"/>
      <c r="R47"/>
      <c r="S47"/>
      <c r="T47"/>
      <c r="U47"/>
      <c r="V47"/>
      <c r="W47"/>
      <c r="X47"/>
      <c r="Y47"/>
      <c r="Z47"/>
      <c r="AA47"/>
      <c r="AB47"/>
      <c r="AC47"/>
      <c r="AD47"/>
      <c r="AE47"/>
      <c r="AF47"/>
      <c r="AG47"/>
      <c r="AH47"/>
      <c r="AI47"/>
      <c r="AJ47"/>
      <c r="AK47"/>
      <c r="AL47"/>
    </row>
    <row r="48" spans="3:38">
      <c r="N48"/>
      <c r="O48"/>
      <c r="P48"/>
      <c r="Q48"/>
      <c r="R48"/>
      <c r="S48"/>
      <c r="T48"/>
      <c r="U48"/>
      <c r="V48"/>
      <c r="W48"/>
      <c r="X48"/>
      <c r="Y48"/>
      <c r="Z48"/>
      <c r="AA48"/>
      <c r="AB48"/>
      <c r="AC48"/>
      <c r="AD48"/>
      <c r="AE48"/>
      <c r="AF48"/>
      <c r="AG48"/>
      <c r="AH48"/>
      <c r="AI48"/>
      <c r="AJ48"/>
      <c r="AK48"/>
      <c r="AL48"/>
    </row>
    <row r="49" spans="3:38">
      <c r="N49"/>
      <c r="O49"/>
      <c r="P49"/>
      <c r="Q49"/>
      <c r="R49"/>
      <c r="S49"/>
      <c r="T49"/>
      <c r="U49"/>
      <c r="V49"/>
      <c r="W49"/>
      <c r="X49"/>
      <c r="Y49"/>
      <c r="Z49"/>
      <c r="AA49"/>
      <c r="AB49"/>
      <c r="AC49"/>
      <c r="AD49"/>
      <c r="AE49"/>
      <c r="AF49"/>
      <c r="AG49"/>
      <c r="AH49"/>
      <c r="AI49"/>
      <c r="AJ49"/>
      <c r="AK49"/>
      <c r="AL49"/>
    </row>
    <row r="50" spans="3:38">
      <c r="N50"/>
      <c r="O50"/>
      <c r="P50"/>
      <c r="Q50"/>
      <c r="R50"/>
      <c r="S50"/>
      <c r="T50"/>
      <c r="U50"/>
      <c r="V50"/>
      <c r="W50"/>
      <c r="X50"/>
      <c r="Y50"/>
      <c r="Z50"/>
      <c r="AA50"/>
      <c r="AB50"/>
      <c r="AC50"/>
      <c r="AD50"/>
      <c r="AE50"/>
      <c r="AF50"/>
      <c r="AG50"/>
      <c r="AH50"/>
      <c r="AI50"/>
      <c r="AJ50"/>
      <c r="AK50"/>
      <c r="AL50"/>
    </row>
    <row r="51" spans="3:38">
      <c r="N51"/>
      <c r="O51"/>
      <c r="P51"/>
      <c r="Q51"/>
      <c r="R51"/>
      <c r="S51"/>
      <c r="T51"/>
      <c r="U51"/>
      <c r="V51"/>
      <c r="W51"/>
      <c r="X51"/>
      <c r="Y51"/>
      <c r="Z51"/>
      <c r="AA51"/>
      <c r="AB51"/>
      <c r="AC51"/>
      <c r="AD51"/>
      <c r="AE51"/>
      <c r="AF51"/>
      <c r="AG51"/>
      <c r="AH51"/>
      <c r="AI51"/>
      <c r="AJ51"/>
      <c r="AK51"/>
      <c r="AL51"/>
    </row>
    <row r="52" spans="3:38">
      <c r="H52" s="36"/>
      <c r="I52" s="37"/>
      <c r="J52" s="37"/>
      <c r="N52"/>
      <c r="O52"/>
      <c r="P52"/>
      <c r="Q52"/>
      <c r="R52"/>
      <c r="S52"/>
      <c r="T52"/>
      <c r="U52"/>
      <c r="V52"/>
      <c r="W52"/>
      <c r="X52"/>
      <c r="Y52"/>
      <c r="Z52"/>
      <c r="AA52"/>
      <c r="AB52"/>
      <c r="AC52"/>
      <c r="AD52"/>
      <c r="AE52"/>
      <c r="AF52"/>
      <c r="AG52"/>
      <c r="AH52"/>
      <c r="AI52"/>
      <c r="AJ52"/>
      <c r="AK52"/>
      <c r="AL52"/>
    </row>
    <row r="53" spans="3:38">
      <c r="C53" s="4"/>
      <c r="D53" s="1"/>
      <c r="E53" s="1"/>
      <c r="N53"/>
      <c r="O53"/>
      <c r="P53"/>
      <c r="Q53"/>
      <c r="R53"/>
      <c r="S53"/>
      <c r="T53"/>
      <c r="U53"/>
      <c r="V53"/>
      <c r="W53"/>
      <c r="X53"/>
      <c r="Y53"/>
      <c r="Z53"/>
      <c r="AA53"/>
      <c r="AB53"/>
      <c r="AC53"/>
      <c r="AD53"/>
      <c r="AE53"/>
      <c r="AF53"/>
      <c r="AG53"/>
      <c r="AH53"/>
      <c r="AI53"/>
      <c r="AJ53"/>
      <c r="AK53"/>
      <c r="AL53"/>
    </row>
    <row r="54" spans="3:38">
      <c r="C54" s="1"/>
      <c r="D54" s="1"/>
      <c r="E54" s="1"/>
      <c r="N54"/>
      <c r="O54"/>
      <c r="P54"/>
      <c r="Q54"/>
      <c r="R54"/>
      <c r="S54"/>
      <c r="T54"/>
      <c r="U54"/>
      <c r="V54"/>
      <c r="W54"/>
      <c r="X54"/>
      <c r="Y54"/>
      <c r="Z54"/>
      <c r="AA54"/>
      <c r="AB54"/>
      <c r="AC54"/>
      <c r="AD54"/>
      <c r="AE54"/>
      <c r="AF54"/>
      <c r="AG54"/>
      <c r="AH54"/>
      <c r="AI54"/>
      <c r="AJ54"/>
      <c r="AK54"/>
      <c r="AL54"/>
    </row>
    <row r="55" spans="3:38">
      <c r="C55" s="1"/>
      <c r="D55" s="1"/>
      <c r="E55" s="1"/>
      <c r="N55"/>
      <c r="O55"/>
      <c r="P55"/>
      <c r="Q55"/>
      <c r="R55"/>
      <c r="S55"/>
      <c r="T55"/>
      <c r="U55"/>
      <c r="V55"/>
      <c r="W55"/>
      <c r="X55"/>
      <c r="Y55"/>
      <c r="Z55"/>
      <c r="AA55"/>
      <c r="AB55"/>
      <c r="AC55"/>
      <c r="AD55"/>
      <c r="AE55"/>
      <c r="AF55"/>
      <c r="AG55"/>
      <c r="AH55"/>
      <c r="AI55"/>
      <c r="AJ55"/>
      <c r="AK55"/>
      <c r="AL55"/>
    </row>
    <row r="56" spans="3:38">
      <c r="C56" s="4"/>
      <c r="D56" s="4"/>
      <c r="E56" s="4"/>
      <c r="N56"/>
      <c r="O56"/>
      <c r="P56"/>
      <c r="Q56"/>
      <c r="R56"/>
      <c r="S56"/>
      <c r="T56"/>
      <c r="U56"/>
      <c r="V56"/>
      <c r="W56"/>
      <c r="X56"/>
      <c r="Y56"/>
      <c r="Z56"/>
      <c r="AA56"/>
      <c r="AB56"/>
      <c r="AC56"/>
      <c r="AD56"/>
      <c r="AE56"/>
      <c r="AF56"/>
      <c r="AG56"/>
      <c r="AH56"/>
      <c r="AI56"/>
      <c r="AJ56"/>
      <c r="AK56"/>
      <c r="AL56"/>
    </row>
    <row r="57" spans="3:38">
      <c r="C57" s="4"/>
      <c r="D57" s="4"/>
      <c r="E57" s="4"/>
      <c r="N57"/>
      <c r="O57"/>
      <c r="P57"/>
      <c r="Q57"/>
      <c r="R57"/>
      <c r="S57"/>
      <c r="T57"/>
      <c r="U57"/>
      <c r="V57"/>
      <c r="W57"/>
      <c r="X57"/>
      <c r="Y57"/>
      <c r="Z57"/>
      <c r="AA57"/>
      <c r="AB57"/>
      <c r="AC57"/>
      <c r="AD57"/>
      <c r="AE57"/>
      <c r="AF57"/>
      <c r="AG57"/>
      <c r="AH57"/>
      <c r="AI57"/>
      <c r="AJ57"/>
      <c r="AK57"/>
      <c r="AL57"/>
    </row>
    <row r="58" spans="3:38">
      <c r="N58"/>
      <c r="O58"/>
      <c r="P58"/>
      <c r="Q58"/>
      <c r="R58"/>
      <c r="S58"/>
      <c r="T58"/>
      <c r="U58"/>
      <c r="V58"/>
      <c r="W58"/>
      <c r="X58"/>
      <c r="Y58"/>
      <c r="Z58"/>
      <c r="AA58"/>
      <c r="AB58"/>
      <c r="AC58"/>
      <c r="AD58"/>
      <c r="AE58"/>
      <c r="AF58"/>
      <c r="AG58"/>
      <c r="AH58"/>
      <c r="AI58"/>
      <c r="AJ58"/>
      <c r="AK58"/>
      <c r="AL58"/>
    </row>
    <row r="59" spans="3:38">
      <c r="N59"/>
      <c r="O59"/>
      <c r="P59"/>
      <c r="Q59"/>
      <c r="R59"/>
      <c r="S59"/>
      <c r="T59"/>
      <c r="U59"/>
      <c r="V59"/>
      <c r="W59"/>
      <c r="X59"/>
      <c r="Y59"/>
      <c r="Z59"/>
      <c r="AA59"/>
      <c r="AB59"/>
      <c r="AC59"/>
      <c r="AD59"/>
      <c r="AE59"/>
      <c r="AF59"/>
      <c r="AG59"/>
      <c r="AH59"/>
      <c r="AI59"/>
      <c r="AJ59"/>
      <c r="AK59"/>
      <c r="AL59"/>
    </row>
    <row r="60" spans="3:38">
      <c r="N60"/>
      <c r="O60"/>
      <c r="P60"/>
      <c r="Q60"/>
      <c r="R60"/>
      <c r="S60"/>
      <c r="T60"/>
      <c r="U60"/>
      <c r="V60"/>
      <c r="W60"/>
      <c r="X60"/>
      <c r="Y60"/>
      <c r="Z60"/>
      <c r="AA60"/>
      <c r="AB60"/>
      <c r="AC60"/>
      <c r="AD60"/>
      <c r="AE60"/>
      <c r="AF60"/>
      <c r="AG60"/>
      <c r="AH60"/>
      <c r="AI60"/>
      <c r="AJ60"/>
      <c r="AK60"/>
      <c r="AL60"/>
    </row>
    <row r="61" spans="3:38">
      <c r="N61"/>
      <c r="O61"/>
      <c r="P61"/>
      <c r="Q61"/>
      <c r="R61"/>
      <c r="S61"/>
      <c r="T61"/>
      <c r="U61"/>
      <c r="V61"/>
      <c r="W61"/>
      <c r="X61"/>
      <c r="Y61"/>
      <c r="Z61"/>
      <c r="AA61"/>
      <c r="AB61"/>
      <c r="AC61"/>
      <c r="AD61"/>
      <c r="AE61"/>
      <c r="AF61"/>
      <c r="AG61"/>
      <c r="AH61"/>
      <c r="AI61"/>
      <c r="AJ61"/>
      <c r="AK61"/>
      <c r="AL61"/>
    </row>
    <row r="62" spans="3:38">
      <c r="N62"/>
      <c r="O62"/>
      <c r="P62"/>
      <c r="Q62"/>
      <c r="R62"/>
      <c r="S62"/>
      <c r="T62"/>
      <c r="U62"/>
      <c r="V62"/>
      <c r="W62"/>
      <c r="X62"/>
      <c r="Y62"/>
      <c r="Z62"/>
      <c r="AA62"/>
      <c r="AB62"/>
      <c r="AC62"/>
      <c r="AD62"/>
      <c r="AE62"/>
      <c r="AF62"/>
      <c r="AG62"/>
      <c r="AH62"/>
      <c r="AI62"/>
      <c r="AJ62"/>
      <c r="AK62"/>
      <c r="AL62"/>
    </row>
    <row r="63" spans="3:38">
      <c r="N63"/>
      <c r="O63"/>
      <c r="P63"/>
      <c r="Q63"/>
      <c r="R63"/>
      <c r="S63"/>
      <c r="T63"/>
      <c r="U63"/>
      <c r="V63"/>
      <c r="W63"/>
      <c r="X63"/>
      <c r="Y63"/>
      <c r="Z63"/>
      <c r="AA63"/>
      <c r="AB63"/>
      <c r="AC63"/>
      <c r="AD63"/>
      <c r="AE63"/>
      <c r="AF63"/>
      <c r="AG63"/>
      <c r="AH63"/>
      <c r="AI63"/>
      <c r="AJ63"/>
      <c r="AK63"/>
      <c r="AL63"/>
    </row>
    <row r="64" spans="3:38">
      <c r="N64"/>
      <c r="O64"/>
      <c r="P64"/>
      <c r="Q64"/>
      <c r="R64"/>
      <c r="S64"/>
      <c r="T64"/>
      <c r="U64"/>
      <c r="V64"/>
      <c r="W64"/>
      <c r="X64"/>
      <c r="Y64"/>
      <c r="Z64"/>
      <c r="AA64"/>
      <c r="AB64"/>
      <c r="AC64"/>
      <c r="AD64"/>
      <c r="AE64"/>
      <c r="AF64"/>
      <c r="AG64"/>
      <c r="AH64"/>
      <c r="AI64"/>
      <c r="AJ64"/>
      <c r="AK64"/>
      <c r="AL64"/>
    </row>
    <row r="65" spans="14:38">
      <c r="N65"/>
      <c r="O65"/>
      <c r="P65"/>
      <c r="Q65"/>
      <c r="R65"/>
      <c r="S65"/>
      <c r="T65"/>
      <c r="U65"/>
      <c r="V65"/>
      <c r="W65"/>
      <c r="X65"/>
      <c r="Y65"/>
      <c r="Z65"/>
      <c r="AA65"/>
      <c r="AB65"/>
      <c r="AC65"/>
      <c r="AD65"/>
      <c r="AE65"/>
      <c r="AF65"/>
      <c r="AG65"/>
      <c r="AH65"/>
      <c r="AI65"/>
      <c r="AJ65"/>
      <c r="AK65"/>
      <c r="AL65"/>
    </row>
    <row r="66" spans="14:38">
      <c r="N66"/>
      <c r="O66"/>
      <c r="P66"/>
      <c r="Q66"/>
      <c r="R66"/>
      <c r="S66"/>
      <c r="T66"/>
      <c r="U66"/>
      <c r="V66"/>
      <c r="W66"/>
      <c r="X66"/>
      <c r="Y66"/>
      <c r="Z66"/>
      <c r="AA66"/>
      <c r="AB66"/>
      <c r="AC66"/>
      <c r="AD66"/>
      <c r="AE66"/>
      <c r="AF66"/>
      <c r="AG66"/>
      <c r="AH66"/>
      <c r="AI66"/>
      <c r="AJ66"/>
      <c r="AK66"/>
      <c r="AL66"/>
    </row>
    <row r="67" spans="14:38">
      <c r="N67"/>
      <c r="O67"/>
      <c r="P67"/>
      <c r="Q67"/>
      <c r="R67"/>
      <c r="S67"/>
      <c r="T67"/>
      <c r="U67"/>
      <c r="V67"/>
      <c r="W67"/>
      <c r="X67"/>
      <c r="Y67"/>
      <c r="Z67"/>
      <c r="AA67"/>
      <c r="AB67"/>
      <c r="AC67"/>
      <c r="AD67"/>
      <c r="AE67"/>
      <c r="AF67"/>
      <c r="AG67"/>
      <c r="AH67"/>
      <c r="AI67"/>
      <c r="AJ67"/>
      <c r="AK67"/>
      <c r="AL67"/>
    </row>
    <row r="68" spans="14:38">
      <c r="N68"/>
      <c r="O68"/>
      <c r="P68"/>
      <c r="Q68"/>
      <c r="R68"/>
      <c r="S68"/>
      <c r="T68"/>
      <c r="U68"/>
      <c r="V68"/>
      <c r="W68"/>
      <c r="X68"/>
      <c r="Y68"/>
      <c r="Z68"/>
      <c r="AA68"/>
      <c r="AB68"/>
      <c r="AC68"/>
      <c r="AD68"/>
      <c r="AE68"/>
      <c r="AF68"/>
      <c r="AG68"/>
      <c r="AH68"/>
      <c r="AI68"/>
      <c r="AJ68"/>
      <c r="AK68"/>
      <c r="AL68"/>
    </row>
    <row r="69" spans="14:38">
      <c r="N69"/>
      <c r="O69"/>
      <c r="P69"/>
      <c r="Q69"/>
      <c r="R69"/>
      <c r="S69"/>
      <c r="T69"/>
      <c r="U69"/>
      <c r="X69"/>
      <c r="Y69"/>
      <c r="Z69"/>
      <c r="AA69"/>
      <c r="AB69"/>
      <c r="AC69"/>
      <c r="AD69"/>
      <c r="AE69"/>
      <c r="AF69"/>
      <c r="AG69"/>
      <c r="AH69"/>
      <c r="AI69"/>
      <c r="AJ69"/>
      <c r="AK69"/>
      <c r="AL69"/>
    </row>
    <row r="70" spans="14:38">
      <c r="N70"/>
      <c r="O70"/>
      <c r="P70"/>
      <c r="Q70"/>
      <c r="R70"/>
      <c r="S70"/>
      <c r="T70"/>
      <c r="U70"/>
      <c r="X70"/>
      <c r="Y70"/>
      <c r="Z70"/>
      <c r="AA70"/>
      <c r="AB70"/>
      <c r="AC70"/>
      <c r="AD70"/>
      <c r="AE70"/>
      <c r="AF70"/>
      <c r="AG70"/>
      <c r="AH70"/>
      <c r="AI70"/>
      <c r="AJ70"/>
      <c r="AK70"/>
      <c r="AL70"/>
    </row>
    <row r="71" spans="14:38">
      <c r="N71"/>
      <c r="O71"/>
      <c r="P71"/>
      <c r="Q71"/>
      <c r="R71"/>
      <c r="S71"/>
      <c r="T71"/>
      <c r="U71"/>
      <c r="X71"/>
      <c r="Y71"/>
      <c r="Z71"/>
      <c r="AA71"/>
      <c r="AB71"/>
      <c r="AC71"/>
      <c r="AD71"/>
      <c r="AE71"/>
      <c r="AF71"/>
      <c r="AG71"/>
      <c r="AH71"/>
      <c r="AI71"/>
      <c r="AJ71"/>
      <c r="AK71"/>
      <c r="AL71"/>
    </row>
    <row r="72" spans="14:38">
      <c r="N72"/>
      <c r="O72"/>
      <c r="P72"/>
      <c r="Q72"/>
      <c r="R72"/>
      <c r="S72"/>
      <c r="T72"/>
      <c r="U72"/>
      <c r="X72"/>
      <c r="Y72"/>
      <c r="Z72"/>
      <c r="AA72"/>
      <c r="AB72"/>
      <c r="AC72"/>
      <c r="AD72"/>
      <c r="AE72"/>
      <c r="AF72"/>
      <c r="AG72"/>
      <c r="AH72"/>
      <c r="AI72"/>
      <c r="AJ72"/>
      <c r="AK72"/>
      <c r="AL72"/>
    </row>
    <row r="77" spans="14:38">
      <c r="O77" s="19"/>
      <c r="P77" s="28"/>
    </row>
  </sheetData>
  <sheetProtection algorithmName="SHA-512" hashValue="/IkYHVAzM4IzdBnH75iBx+YjuGoQc8yHZt/R7r62ARUkcg6S6StEuws1V+uWI+t81XI0UELKpI+dz7+NFiMXYA==" saltValue="qPEnDcUN/zEvQku82bsbOg==" spinCount="100000" sheet="1" objects="1" scenarios="1" selectLockedCells="1" selectUnlockedCells="1"/>
  <mergeCells count="20">
    <mergeCell ref="A2:L2"/>
    <mergeCell ref="C22:E23"/>
    <mergeCell ref="C24:D24"/>
    <mergeCell ref="K22:L24"/>
    <mergeCell ref="J22:J24"/>
    <mergeCell ref="G31:H31"/>
    <mergeCell ref="C30:D30"/>
    <mergeCell ref="G22:I23"/>
    <mergeCell ref="G24:H24"/>
    <mergeCell ref="G25:H25"/>
    <mergeCell ref="G26:H26"/>
    <mergeCell ref="G27:H27"/>
    <mergeCell ref="G28:H28"/>
    <mergeCell ref="G29:H29"/>
    <mergeCell ref="G30:H30"/>
    <mergeCell ref="C25:D25"/>
    <mergeCell ref="C26:D26"/>
    <mergeCell ref="C27:D27"/>
    <mergeCell ref="C28:D28"/>
    <mergeCell ref="C29:D29"/>
  </mergeCells>
  <pageMargins left="0.25" right="0.25" top="0.75" bottom="0.75" header="0.3" footer="0.3"/>
  <pageSetup paperSize="5" orientation="landscape" r:id="rId1"/>
  <drawing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Intro</vt:lpstr>
      <vt:lpstr>Methods</vt:lpstr>
      <vt:lpstr>Demos</vt:lpstr>
      <vt:lpstr>General CC</vt:lpstr>
      <vt:lpstr>D&amp;I Experiences</vt:lpstr>
      <vt:lpstr>D&amp;I Services Programs</vt:lpstr>
      <vt:lpstr>D&amp;I Harass</vt:lpstr>
      <vt:lpstr>D&amp;I Actions and Attitudes</vt:lpstr>
      <vt:lpstr>Inclusive Campus</vt:lpstr>
      <vt:lpstr>Basic Needs</vt:lpstr>
      <vt:lpstr>Prevention</vt:lpstr>
      <vt:lpstr>KP Reporting</vt:lpstr>
      <vt:lpstr>SV Experiences</vt:lpstr>
      <vt:lpstr>Prior SV</vt:lpstr>
      <vt:lpstr>Community Behaviors</vt:lpstr>
      <vt:lpstr>Community Attitudes</vt:lpstr>
      <vt:lpstr>Relat. Dynamics</vt:lpstr>
      <vt:lpstr>Contact EAB</vt:lpstr>
    </vt:vector>
  </TitlesOfParts>
  <Company>The Advisory Board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Brown</dc:creator>
  <cp:lastModifiedBy>Klein, Christopher</cp:lastModifiedBy>
  <cp:lastPrinted>2019-06-20T20:31:05Z</cp:lastPrinted>
  <dcterms:created xsi:type="dcterms:W3CDTF">2013-02-01T02:57:57Z</dcterms:created>
  <dcterms:modified xsi:type="dcterms:W3CDTF">2019-07-10T16:54:52Z</dcterms:modified>
</cp:coreProperties>
</file>